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E1265A0-0A92-4112-B18C-7D5C107A1912}" xr6:coauthVersionLast="47" xr6:coauthVersionMax="47" xr10:uidLastSave="{00000000-0000-0000-0000-000000000000}"/>
  <bookViews>
    <workbookView xWindow="840" yWindow="3480" windowWidth="21600" windowHeight="11385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U21" i="2"/>
  <c r="T69" i="2"/>
  <c r="S69" i="2"/>
  <c r="U20" i="2"/>
  <c r="R69" i="2"/>
  <c r="U55" i="2"/>
  <c r="Q53" i="2"/>
  <c r="U53" i="2" s="1"/>
  <c r="Q51" i="2"/>
  <c r="U51" i="2" s="1"/>
  <c r="U46" i="2"/>
  <c r="U48" i="2"/>
  <c r="U50" i="2"/>
  <c r="U52" i="2"/>
  <c r="U54" i="2"/>
  <c r="U56" i="2"/>
  <c r="U57" i="2"/>
  <c r="U58" i="2"/>
  <c r="U59" i="2"/>
  <c r="U60" i="2"/>
  <c r="U61" i="2"/>
  <c r="U62" i="2"/>
  <c r="U63" i="2"/>
  <c r="U64" i="2"/>
  <c r="U65" i="2"/>
  <c r="U66" i="2"/>
  <c r="U67" i="2"/>
  <c r="U16" i="2"/>
  <c r="U18" i="2"/>
  <c r="U19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P17" i="2"/>
  <c r="U17" i="2" s="1"/>
  <c r="P15" i="2"/>
  <c r="U15" i="2" s="1"/>
  <c r="U9" i="2"/>
  <c r="O69" i="2"/>
  <c r="N47" i="2"/>
  <c r="N69" i="2" s="1"/>
  <c r="M69" i="2"/>
  <c r="U8" i="2"/>
  <c r="L69" i="2"/>
  <c r="K35" i="2"/>
  <c r="J49" i="2"/>
  <c r="U49" i="2" s="1"/>
  <c r="I45" i="2"/>
  <c r="U45" i="2" s="1"/>
  <c r="H69" i="2"/>
  <c r="Q69" i="2" l="1"/>
  <c r="U47" i="2"/>
  <c r="P69" i="2"/>
  <c r="K69" i="2"/>
  <c r="J69" i="2"/>
  <c r="I69" i="2"/>
  <c r="U10" i="2"/>
  <c r="U11" i="2"/>
</calcChain>
</file>

<file path=xl/sharedStrings.xml><?xml version="1.0" encoding="utf-8"?>
<sst xmlns="http://schemas.openxmlformats.org/spreadsheetml/2006/main" count="214" uniqueCount="129">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</sst>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"/>
  <sheetViews>
    <sheetView tabSelected="1" topLeftCell="A2" zoomScale="98" zoomScaleNormal="98" workbookViewId="0">
      <selection activeCell="T69" sqref="T69"/>
    </sheetView>
  </sheetViews>
  <sheetFormatPr defaultColWidth="9.140625" defaultRowHeight="13.5" x14ac:dyDescent="0.25"/>
  <cols>
    <col min="1" max="1" width="49.85546875" style="40" customWidth="1"/>
    <col min="2" max="2" width="31.8554687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17.5703125" style="1" customWidth="1"/>
    <col min="8" max="8" width="21" style="1" hidden="1" customWidth="1"/>
    <col min="9" max="17" width="18" style="1" hidden="1" customWidth="1"/>
    <col min="18" max="19" width="13.85546875" style="1" hidden="1" customWidth="1"/>
    <col min="20" max="20" width="13.85546875" style="1" customWidth="1"/>
    <col min="21" max="21" width="12.140625" style="40" hidden="1" customWidth="1"/>
    <col min="22" max="22" width="12" style="40" bestFit="1" customWidth="1"/>
    <col min="23" max="16384" width="9.140625" style="40"/>
  </cols>
  <sheetData>
    <row r="1" spans="1:21" ht="20.25" x14ac:dyDescent="0.3">
      <c r="A1" s="40" t="s">
        <v>11</v>
      </c>
      <c r="B1" s="79" t="s">
        <v>10</v>
      </c>
      <c r="C1" s="80"/>
      <c r="D1" s="80"/>
      <c r="E1" s="80"/>
      <c r="F1" s="80"/>
      <c r="G1" s="80"/>
      <c r="H1" s="80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1" ht="20.25" x14ac:dyDescent="0.3">
      <c r="B2" s="41"/>
      <c r="C2" s="41"/>
      <c r="D2" s="41"/>
      <c r="E2" s="42"/>
      <c r="F2" s="42"/>
      <c r="G2" s="42"/>
    </row>
    <row r="3" spans="1:21" ht="20.25" x14ac:dyDescent="0.3">
      <c r="A3" s="43" t="s">
        <v>12</v>
      </c>
      <c r="B3" s="41" t="s">
        <v>7</v>
      </c>
      <c r="C3" s="44"/>
    </row>
    <row r="4" spans="1:21" ht="21" thickBot="1" x14ac:dyDescent="0.35">
      <c r="A4" s="43"/>
      <c r="B4" s="45"/>
      <c r="C4" s="44"/>
    </row>
    <row r="5" spans="1:21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55" t="s">
        <v>128</v>
      </c>
      <c r="U5" s="33" t="s">
        <v>6</v>
      </c>
    </row>
    <row r="6" spans="1:21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23"/>
    </row>
    <row r="7" spans="1:21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68"/>
      <c r="U7" s="72"/>
    </row>
    <row r="8" spans="1:21" s="12" customFormat="1" ht="16.5" hidden="1" x14ac:dyDescent="0.3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73"/>
      <c r="U8" s="61">
        <f>SUM(M8)</f>
        <v>95000</v>
      </c>
    </row>
    <row r="9" spans="1:21" s="12" customFormat="1" ht="17.25" hidden="1" thickBot="1" x14ac:dyDescent="0.35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73"/>
      <c r="U9" s="61">
        <f>SUM(O9)</f>
        <v>317671</v>
      </c>
    </row>
    <row r="10" spans="1:21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73"/>
      <c r="U10" s="61">
        <f>SUM(H10:H10)</f>
        <v>0</v>
      </c>
    </row>
    <row r="11" spans="1:21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73"/>
      <c r="U11" s="61">
        <f>SUM(H11:H11)</f>
        <v>0</v>
      </c>
    </row>
    <row r="12" spans="1:21" s="12" customFormat="1" ht="16.5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73"/>
      <c r="U12" s="61"/>
    </row>
    <row r="13" spans="1:21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73"/>
      <c r="U13" s="61"/>
    </row>
    <row r="14" spans="1:21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73"/>
      <c r="U14" s="61"/>
    </row>
    <row r="15" spans="1:21" s="12" customFormat="1" ht="16.5" hidden="1" x14ac:dyDescent="0.3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73"/>
      <c r="U15" s="61">
        <f>SUM(P15)</f>
        <v>124813</v>
      </c>
    </row>
    <row r="16" spans="1:21" s="12" customFormat="1" ht="16.5" hidden="1" x14ac:dyDescent="0.3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73"/>
      <c r="U16" s="61">
        <f t="shared" ref="U16:U44" si="0">SUM(P16)</f>
        <v>1</v>
      </c>
    </row>
    <row r="17" spans="1:21" s="12" customFormat="1" ht="16.5" hidden="1" x14ac:dyDescent="0.3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73"/>
      <c r="U17" s="61">
        <f t="shared" si="0"/>
        <v>38847</v>
      </c>
    </row>
    <row r="18" spans="1:21" s="12" customFormat="1" ht="16.5" hidden="1" x14ac:dyDescent="0.3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73"/>
      <c r="U18" s="61">
        <f t="shared" si="0"/>
        <v>1</v>
      </c>
    </row>
    <row r="19" spans="1:21" s="12" customFormat="1" ht="16.5" hidden="1" x14ac:dyDescent="0.3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1">
        <f t="shared" si="0"/>
        <v>0</v>
      </c>
    </row>
    <row r="20" spans="1:21" s="12" customFormat="1" ht="16.5" hidden="1" x14ac:dyDescent="0.3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8"/>
      <c r="U20" s="61">
        <f>S20</f>
        <v>14285.9</v>
      </c>
    </row>
    <row r="21" spans="1:21" s="12" customFormat="1" ht="16.5" x14ac:dyDescent="0.3">
      <c r="A21" s="65" t="s">
        <v>123</v>
      </c>
      <c r="B21" s="9" t="s">
        <v>58</v>
      </c>
      <c r="C21" s="78" t="s">
        <v>124</v>
      </c>
      <c r="D21" s="78" t="s">
        <v>125</v>
      </c>
      <c r="E21" s="8" t="s">
        <v>126</v>
      </c>
      <c r="F21" s="8" t="s">
        <v>13</v>
      </c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33765.256957851278</v>
      </c>
      <c r="U21" s="61">
        <f>SUM(T21)</f>
        <v>33765.256957851278</v>
      </c>
    </row>
    <row r="22" spans="1:21" s="12" customFormat="1" ht="16.5" x14ac:dyDescent="0.3">
      <c r="A22" s="13" t="s">
        <v>127</v>
      </c>
      <c r="B22" s="9" t="s">
        <v>58</v>
      </c>
      <c r="C22" s="78" t="s">
        <v>124</v>
      </c>
      <c r="D22" s="78" t="s">
        <v>125</v>
      </c>
      <c r="E22" s="8" t="s">
        <v>126</v>
      </c>
      <c r="F22" s="8" t="s">
        <v>13</v>
      </c>
      <c r="G22" s="2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>
        <v>33765.256957851278</v>
      </c>
      <c r="U22" s="61">
        <f>SUM(T22)</f>
        <v>33765.256957851278</v>
      </c>
    </row>
    <row r="23" spans="1:21" s="12" customFormat="1" ht="16.5" x14ac:dyDescent="0.3">
      <c r="A23" s="13"/>
      <c r="B23" s="9"/>
      <c r="C23" s="8"/>
      <c r="D23" s="8"/>
      <c r="E23" s="8"/>
      <c r="F23" s="9"/>
      <c r="G23" s="9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61">
        <f t="shared" si="0"/>
        <v>0</v>
      </c>
    </row>
    <row r="24" spans="1:21" s="12" customFormat="1" ht="16.5" hidden="1" x14ac:dyDescent="0.3">
      <c r="A24" s="3" t="s">
        <v>8</v>
      </c>
      <c r="B24" s="9"/>
      <c r="C24" s="47"/>
      <c r="D24" s="8"/>
      <c r="E24" s="47"/>
      <c r="F24" s="9"/>
      <c r="G24" s="9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61">
        <f t="shared" si="0"/>
        <v>0</v>
      </c>
    </row>
    <row r="25" spans="1:21" s="38" customFormat="1" ht="16.5" hidden="1" x14ac:dyDescent="0.3">
      <c r="A25" s="8" t="s">
        <v>33</v>
      </c>
      <c r="B25" s="4"/>
      <c r="C25" s="7"/>
      <c r="D25" s="7"/>
      <c r="E25" s="4"/>
      <c r="F25" s="4"/>
      <c r="G25" s="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61">
        <f t="shared" si="0"/>
        <v>0</v>
      </c>
    </row>
    <row r="26" spans="1:21" s="12" customFormat="1" ht="16.5" hidden="1" x14ac:dyDescent="0.3">
      <c r="A26" s="24" t="s">
        <v>37</v>
      </c>
      <c r="B26" s="9" t="s">
        <v>20</v>
      </c>
      <c r="C26" s="46" t="s">
        <v>38</v>
      </c>
      <c r="D26" s="37" t="s">
        <v>16</v>
      </c>
      <c r="E26" s="37" t="s">
        <v>39</v>
      </c>
      <c r="F26" s="8">
        <v>17.245000000000001</v>
      </c>
      <c r="G26" s="63" t="s">
        <v>34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61">
        <f t="shared" si="0"/>
        <v>0</v>
      </c>
    </row>
    <row r="27" spans="1:21" s="38" customFormat="1" ht="16.5" hidden="1" x14ac:dyDescent="0.3">
      <c r="A27" s="24" t="s">
        <v>37</v>
      </c>
      <c r="B27" s="9" t="s">
        <v>40</v>
      </c>
      <c r="C27" s="46" t="s">
        <v>38</v>
      </c>
      <c r="D27" s="37" t="s">
        <v>16</v>
      </c>
      <c r="E27" s="37" t="s">
        <v>39</v>
      </c>
      <c r="F27" s="8">
        <v>17.245000000000001</v>
      </c>
      <c r="G27" s="63" t="s">
        <v>34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61">
        <f t="shared" si="0"/>
        <v>0</v>
      </c>
    </row>
    <row r="28" spans="1:21" s="38" customFormat="1" ht="15" hidden="1" x14ac:dyDescent="0.25">
      <c r="A28" s="24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61">
        <f t="shared" si="0"/>
        <v>0</v>
      </c>
    </row>
    <row r="29" spans="1:21" s="38" customFormat="1" ht="15" hidden="1" x14ac:dyDescent="0.25">
      <c r="A29" s="31"/>
      <c r="B29" s="32"/>
      <c r="C29" s="8"/>
      <c r="D29" s="8"/>
      <c r="E29" s="8"/>
      <c r="F29" s="8"/>
      <c r="G29" s="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61">
        <f t="shared" si="0"/>
        <v>0</v>
      </c>
    </row>
    <row r="30" spans="1:21" s="38" customFormat="1" ht="15" hidden="1" x14ac:dyDescent="0.25">
      <c r="A30" s="31"/>
      <c r="B30" s="9"/>
      <c r="C30" s="8"/>
      <c r="D30" s="8"/>
      <c r="E30" s="8"/>
      <c r="F30" s="8"/>
      <c r="G30" s="8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61">
        <f t="shared" si="0"/>
        <v>0</v>
      </c>
    </row>
    <row r="31" spans="1:21" s="38" customFormat="1" ht="15" hidden="1" x14ac:dyDescent="0.25">
      <c r="A31" s="31"/>
      <c r="B31" s="9"/>
      <c r="C31" s="8"/>
      <c r="D31" s="8"/>
      <c r="E31" s="8"/>
      <c r="F31" s="8"/>
      <c r="G31" s="8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61">
        <f t="shared" si="0"/>
        <v>0</v>
      </c>
    </row>
    <row r="32" spans="1:21" s="12" customFormat="1" ht="16.5" hidden="1" x14ac:dyDescent="0.3">
      <c r="A32" s="14"/>
      <c r="B32" s="4"/>
      <c r="C32" s="5"/>
      <c r="D32" s="5"/>
      <c r="E32" s="6"/>
      <c r="F32" s="7"/>
      <c r="G32" s="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61">
        <f t="shared" si="0"/>
        <v>0</v>
      </c>
    </row>
    <row r="33" spans="1:22" s="12" customFormat="1" ht="16.5" hidden="1" x14ac:dyDescent="0.3">
      <c r="A33" s="20" t="s">
        <v>8</v>
      </c>
      <c r="B33" s="4"/>
      <c r="C33" s="5"/>
      <c r="D33" s="5"/>
      <c r="E33" s="6"/>
      <c r="F33" s="7"/>
      <c r="G33" s="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61">
        <f t="shared" si="0"/>
        <v>0</v>
      </c>
    </row>
    <row r="34" spans="1:22" s="12" customFormat="1" ht="16.5" hidden="1" x14ac:dyDescent="0.3">
      <c r="A34" s="8" t="s">
        <v>66</v>
      </c>
      <c r="B34" s="4"/>
      <c r="C34" s="5"/>
      <c r="D34" s="5"/>
      <c r="E34" s="6"/>
      <c r="F34" s="7"/>
      <c r="G34" s="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61">
        <f t="shared" si="0"/>
        <v>0</v>
      </c>
    </row>
    <row r="35" spans="1:22" s="12" customFormat="1" ht="16.5" hidden="1" x14ac:dyDescent="0.3">
      <c r="A35" s="56" t="s">
        <v>68</v>
      </c>
      <c r="B35" s="69" t="s">
        <v>58</v>
      </c>
      <c r="C35" s="8" t="s">
        <v>69</v>
      </c>
      <c r="D35" s="8" t="s">
        <v>70</v>
      </c>
      <c r="E35" s="8" t="s">
        <v>71</v>
      </c>
      <c r="F35" s="8">
        <v>17.225000000000001</v>
      </c>
      <c r="G35" s="67" t="s">
        <v>47</v>
      </c>
      <c r="H35" s="35"/>
      <c r="I35" s="35"/>
      <c r="J35" s="35"/>
      <c r="K35" s="35">
        <f>56002.13-1</f>
        <v>56001.13</v>
      </c>
      <c r="L35" s="35"/>
      <c r="M35" s="35"/>
      <c r="N35" s="35"/>
      <c r="O35" s="35"/>
      <c r="P35" s="35"/>
      <c r="Q35" s="35"/>
      <c r="R35" s="35"/>
      <c r="S35" s="35"/>
      <c r="T35" s="35"/>
      <c r="U35" s="61">
        <f t="shared" si="0"/>
        <v>0</v>
      </c>
    </row>
    <row r="36" spans="1:22" s="12" customFormat="1" ht="16.5" hidden="1" x14ac:dyDescent="0.3">
      <c r="A36" s="56" t="s">
        <v>68</v>
      </c>
      <c r="B36" s="9" t="s">
        <v>72</v>
      </c>
      <c r="C36" s="8" t="s">
        <v>69</v>
      </c>
      <c r="D36" s="8" t="s">
        <v>70</v>
      </c>
      <c r="E36" s="8" t="s">
        <v>71</v>
      </c>
      <c r="F36" s="8">
        <v>17.225000000000001</v>
      </c>
      <c r="G36" s="67" t="s">
        <v>47</v>
      </c>
      <c r="H36" s="35"/>
      <c r="I36" s="35"/>
      <c r="J36" s="35"/>
      <c r="K36" s="35">
        <v>1</v>
      </c>
      <c r="L36" s="35"/>
      <c r="M36" s="35"/>
      <c r="N36" s="35"/>
      <c r="O36" s="35"/>
      <c r="P36" s="35"/>
      <c r="Q36" s="35"/>
      <c r="R36" s="35"/>
      <c r="S36" s="35"/>
      <c r="T36" s="35"/>
      <c r="U36" s="61">
        <f t="shared" si="0"/>
        <v>0</v>
      </c>
    </row>
    <row r="37" spans="1:22" s="12" customFormat="1" ht="16.5" hidden="1" x14ac:dyDescent="0.3">
      <c r="A37" s="31"/>
      <c r="B37" s="9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61">
        <f t="shared" si="0"/>
        <v>0</v>
      </c>
    </row>
    <row r="38" spans="1:22" s="12" customFormat="1" ht="16.5" hidden="1" x14ac:dyDescent="0.3">
      <c r="A38" s="31"/>
      <c r="B38" s="9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61">
        <f t="shared" si="0"/>
        <v>0</v>
      </c>
    </row>
    <row r="39" spans="1:22" s="12" customFormat="1" ht="16.5" hidden="1" x14ac:dyDescent="0.3">
      <c r="A39" s="31"/>
      <c r="B39" s="9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61">
        <f t="shared" si="0"/>
        <v>0</v>
      </c>
      <c r="V39" s="39"/>
    </row>
    <row r="40" spans="1:22" s="12" customFormat="1" ht="16.5" hidden="1" x14ac:dyDescent="0.3">
      <c r="A40"/>
      <c r="B40"/>
      <c r="C40" s="8"/>
      <c r="D40" s="8"/>
      <c r="E40" s="8"/>
      <c r="F40" s="30"/>
      <c r="G40" s="30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61">
        <f t="shared" si="0"/>
        <v>0</v>
      </c>
    </row>
    <row r="41" spans="1:22" s="12" customFormat="1" ht="16.5" hidden="1" x14ac:dyDescent="0.3">
      <c r="A41" s="13"/>
      <c r="B41" s="9"/>
      <c r="C41" s="8"/>
      <c r="D41" s="8"/>
      <c r="E41" s="8"/>
      <c r="F41" s="30"/>
      <c r="G41" s="30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61">
        <f t="shared" si="0"/>
        <v>0</v>
      </c>
    </row>
    <row r="42" spans="1:22" s="38" customFormat="1" ht="16.5" hidden="1" x14ac:dyDescent="0.3">
      <c r="A42" s="14"/>
      <c r="B42" s="4"/>
      <c r="C42" s="5"/>
      <c r="D42" s="5"/>
      <c r="E42" s="5"/>
      <c r="F42" s="4"/>
      <c r="G42" s="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61">
        <f t="shared" si="0"/>
        <v>0</v>
      </c>
    </row>
    <row r="43" spans="1:22" s="38" customFormat="1" ht="16.5" hidden="1" x14ac:dyDescent="0.3">
      <c r="A43" s="20" t="s">
        <v>8</v>
      </c>
      <c r="B43" s="4"/>
      <c r="C43" s="5"/>
      <c r="D43" s="5"/>
      <c r="E43" s="5"/>
      <c r="F43" s="4"/>
      <c r="G43" s="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61">
        <f t="shared" si="0"/>
        <v>0</v>
      </c>
    </row>
    <row r="44" spans="1:22" s="38" customFormat="1" ht="16.5" hidden="1" x14ac:dyDescent="0.3">
      <c r="A44" s="8" t="s">
        <v>54</v>
      </c>
      <c r="B44" s="4"/>
      <c r="C44" s="5"/>
      <c r="D44" s="5"/>
      <c r="E44" s="5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61">
        <f t="shared" si="0"/>
        <v>0</v>
      </c>
    </row>
    <row r="45" spans="1:22" s="12" customFormat="1" ht="16.5" hidden="1" x14ac:dyDescent="0.3">
      <c r="A45" s="57" t="s">
        <v>57</v>
      </c>
      <c r="B45" s="69" t="s">
        <v>58</v>
      </c>
      <c r="C45" s="70" t="s">
        <v>59</v>
      </c>
      <c r="D45" s="58" t="s">
        <v>21</v>
      </c>
      <c r="E45" s="58">
        <v>6501</v>
      </c>
      <c r="F45" s="9">
        <v>17.259</v>
      </c>
      <c r="G45" s="64" t="s">
        <v>35</v>
      </c>
      <c r="H45" s="34"/>
      <c r="I45" s="34">
        <f>569910-1</f>
        <v>569909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61">
        <f>SUM(H45:Q45)</f>
        <v>569909</v>
      </c>
    </row>
    <row r="46" spans="1:22" s="12" customFormat="1" ht="16.5" hidden="1" x14ac:dyDescent="0.3">
      <c r="A46" s="57" t="s">
        <v>57</v>
      </c>
      <c r="B46" s="9" t="s">
        <v>60</v>
      </c>
      <c r="C46" s="70" t="s">
        <v>59</v>
      </c>
      <c r="D46" s="58" t="s">
        <v>21</v>
      </c>
      <c r="E46" s="58">
        <v>6501</v>
      </c>
      <c r="F46" s="9">
        <v>17.259</v>
      </c>
      <c r="G46" s="64" t="s">
        <v>35</v>
      </c>
      <c r="H46" s="34"/>
      <c r="I46" s="34">
        <v>1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61">
        <f t="shared" ref="U46:U67" si="1">SUM(H46:Q46)</f>
        <v>1</v>
      </c>
    </row>
    <row r="47" spans="1:22" s="12" customFormat="1" ht="16.5" hidden="1" x14ac:dyDescent="0.3">
      <c r="A47" s="13" t="s">
        <v>92</v>
      </c>
      <c r="B47" s="69" t="s">
        <v>58</v>
      </c>
      <c r="C47" s="8" t="s">
        <v>93</v>
      </c>
      <c r="D47" s="47" t="s">
        <v>25</v>
      </c>
      <c r="E47" s="47">
        <v>6502</v>
      </c>
      <c r="F47" s="8">
        <v>17.257999999999999</v>
      </c>
      <c r="G47" s="64" t="s">
        <v>35</v>
      </c>
      <c r="H47" s="35"/>
      <c r="I47" s="35"/>
      <c r="J47" s="35"/>
      <c r="K47" s="35"/>
      <c r="L47" s="35"/>
      <c r="M47" s="35"/>
      <c r="N47" s="35">
        <f>102540-1</f>
        <v>102539</v>
      </c>
      <c r="O47" s="35"/>
      <c r="P47" s="35"/>
      <c r="Q47" s="35"/>
      <c r="R47" s="35"/>
      <c r="S47" s="35"/>
      <c r="T47" s="35"/>
      <c r="U47" s="61">
        <f t="shared" si="1"/>
        <v>102539</v>
      </c>
    </row>
    <row r="48" spans="1:22" s="12" customFormat="1" ht="16.5" hidden="1" x14ac:dyDescent="0.3">
      <c r="A48" s="13" t="s">
        <v>92</v>
      </c>
      <c r="B48" s="9" t="s">
        <v>60</v>
      </c>
      <c r="C48" s="8" t="s">
        <v>93</v>
      </c>
      <c r="D48" s="47" t="s">
        <v>25</v>
      </c>
      <c r="E48" s="47">
        <v>6502</v>
      </c>
      <c r="F48" s="8">
        <v>17.257999999999999</v>
      </c>
      <c r="G48" s="64" t="s">
        <v>35</v>
      </c>
      <c r="H48" s="35"/>
      <c r="I48" s="35"/>
      <c r="J48" s="35"/>
      <c r="K48" s="35"/>
      <c r="L48" s="35"/>
      <c r="M48" s="35"/>
      <c r="N48" s="35">
        <v>1</v>
      </c>
      <c r="O48" s="35"/>
      <c r="P48" s="35"/>
      <c r="Q48" s="35"/>
      <c r="R48" s="35"/>
      <c r="S48" s="35"/>
      <c r="T48" s="35"/>
      <c r="U48" s="61">
        <f t="shared" si="1"/>
        <v>1</v>
      </c>
    </row>
    <row r="49" spans="1:21" s="38" customFormat="1" ht="16.5" hidden="1" x14ac:dyDescent="0.3">
      <c r="A49" s="24" t="s">
        <v>64</v>
      </c>
      <c r="B49" s="69" t="s">
        <v>58</v>
      </c>
      <c r="C49" s="71" t="s">
        <v>65</v>
      </c>
      <c r="D49" s="47" t="s">
        <v>22</v>
      </c>
      <c r="E49" s="47">
        <v>6503</v>
      </c>
      <c r="F49" s="8">
        <v>17.277999999999999</v>
      </c>
      <c r="G49" s="64" t="s">
        <v>35</v>
      </c>
      <c r="H49" s="34"/>
      <c r="I49" s="34"/>
      <c r="J49" s="34">
        <f>125629-1</f>
        <v>125628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61">
        <f t="shared" si="1"/>
        <v>125628</v>
      </c>
    </row>
    <row r="50" spans="1:21" s="38" customFormat="1" ht="16.5" hidden="1" x14ac:dyDescent="0.3">
      <c r="A50" s="24" t="s">
        <v>64</v>
      </c>
      <c r="B50" s="9" t="s">
        <v>60</v>
      </c>
      <c r="C50" s="71" t="s">
        <v>65</v>
      </c>
      <c r="D50" s="47" t="s">
        <v>22</v>
      </c>
      <c r="E50" s="47">
        <v>6503</v>
      </c>
      <c r="F50" s="8">
        <v>17.277999999999999</v>
      </c>
      <c r="G50" s="64" t="s">
        <v>35</v>
      </c>
      <c r="H50" s="34"/>
      <c r="I50" s="34"/>
      <c r="J50" s="34">
        <v>1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61">
        <f t="shared" si="1"/>
        <v>1</v>
      </c>
    </row>
    <row r="51" spans="1:21" s="12" customFormat="1" ht="16.5" hidden="1" x14ac:dyDescent="0.3">
      <c r="A51" s="13" t="s">
        <v>92</v>
      </c>
      <c r="B51" s="74" t="s">
        <v>58</v>
      </c>
      <c r="C51" s="8" t="s">
        <v>106</v>
      </c>
      <c r="D51" s="8" t="s">
        <v>25</v>
      </c>
      <c r="E51" s="8">
        <v>6502</v>
      </c>
      <c r="F51" s="8">
        <v>17.257999999999999</v>
      </c>
      <c r="G51" s="75" t="s">
        <v>35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f>418827-1</f>
        <v>418826</v>
      </c>
      <c r="R51" s="34"/>
      <c r="S51" s="34"/>
      <c r="T51" s="34"/>
      <c r="U51" s="61">
        <f t="shared" si="1"/>
        <v>418826</v>
      </c>
    </row>
    <row r="52" spans="1:21" s="12" customFormat="1" ht="16.5" hidden="1" x14ac:dyDescent="0.3">
      <c r="A52" s="13" t="s">
        <v>92</v>
      </c>
      <c r="B52" s="9" t="s">
        <v>60</v>
      </c>
      <c r="C52" s="8" t="s">
        <v>106</v>
      </c>
      <c r="D52" s="8" t="s">
        <v>25</v>
      </c>
      <c r="E52" s="8">
        <v>6502</v>
      </c>
      <c r="F52" s="8">
        <v>17.257999999999999</v>
      </c>
      <c r="G52" s="75" t="s">
        <v>35</v>
      </c>
      <c r="H52" s="34"/>
      <c r="I52" s="34"/>
      <c r="J52" s="34"/>
      <c r="K52" s="34"/>
      <c r="L52" s="34"/>
      <c r="M52" s="34"/>
      <c r="N52" s="34"/>
      <c r="O52" s="34"/>
      <c r="P52" s="34"/>
      <c r="Q52" s="34">
        <v>1</v>
      </c>
      <c r="R52" s="34"/>
      <c r="S52" s="34"/>
      <c r="T52" s="34"/>
      <c r="U52" s="61">
        <f t="shared" si="1"/>
        <v>1</v>
      </c>
    </row>
    <row r="53" spans="1:21" s="12" customFormat="1" ht="16.5" hidden="1" x14ac:dyDescent="0.3">
      <c r="A53" s="24" t="s">
        <v>64</v>
      </c>
      <c r="B53" s="74" t="s">
        <v>58</v>
      </c>
      <c r="C53" s="63" t="s">
        <v>107</v>
      </c>
      <c r="D53" s="8" t="s">
        <v>22</v>
      </c>
      <c r="E53" s="8">
        <v>6503</v>
      </c>
      <c r="F53" s="8">
        <v>17.277999999999999</v>
      </c>
      <c r="G53" s="75" t="s">
        <v>35</v>
      </c>
      <c r="H53" s="34"/>
      <c r="I53" s="34"/>
      <c r="J53" s="34"/>
      <c r="K53" s="34"/>
      <c r="L53" s="34"/>
      <c r="M53" s="34"/>
      <c r="N53" s="34"/>
      <c r="O53" s="34"/>
      <c r="P53" s="34"/>
      <c r="Q53" s="34">
        <f>456917-1</f>
        <v>456916</v>
      </c>
      <c r="R53" s="34"/>
      <c r="S53" s="34"/>
      <c r="T53" s="34"/>
      <c r="U53" s="61">
        <f t="shared" si="1"/>
        <v>456916</v>
      </c>
    </row>
    <row r="54" spans="1:21" s="12" customFormat="1" ht="16.5" hidden="1" x14ac:dyDescent="0.3">
      <c r="A54" s="24" t="s">
        <v>64</v>
      </c>
      <c r="B54" s="9" t="s">
        <v>60</v>
      </c>
      <c r="C54" s="63" t="s">
        <v>107</v>
      </c>
      <c r="D54" s="8" t="s">
        <v>22</v>
      </c>
      <c r="E54" s="8">
        <v>6503</v>
      </c>
      <c r="F54" s="8">
        <v>17.277999999999999</v>
      </c>
      <c r="G54" s="75" t="s">
        <v>35</v>
      </c>
      <c r="H54" s="34"/>
      <c r="I54" s="34"/>
      <c r="J54" s="34"/>
      <c r="K54" s="34"/>
      <c r="L54" s="34"/>
      <c r="M54" s="34"/>
      <c r="N54" s="34"/>
      <c r="O54" s="34"/>
      <c r="P54" s="34"/>
      <c r="Q54" s="34">
        <v>1</v>
      </c>
      <c r="R54" s="34"/>
      <c r="S54" s="34"/>
      <c r="T54" s="34"/>
      <c r="U54" s="61">
        <f t="shared" si="1"/>
        <v>1</v>
      </c>
    </row>
    <row r="55" spans="1:21" s="12" customFormat="1" ht="16.5" hidden="1" x14ac:dyDescent="0.3">
      <c r="A55" s="24" t="s">
        <v>112</v>
      </c>
      <c r="B55" s="74" t="s">
        <v>58</v>
      </c>
      <c r="C55" s="63" t="s">
        <v>107</v>
      </c>
      <c r="D55" s="8" t="s">
        <v>22</v>
      </c>
      <c r="E55" s="8">
        <v>6503</v>
      </c>
      <c r="F55" s="8">
        <v>17.277999999999999</v>
      </c>
      <c r="G55" s="75" t="s">
        <v>35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>
        <v>14123</v>
      </c>
      <c r="S55" s="34"/>
      <c r="T55" s="34"/>
      <c r="U55" s="61">
        <f>SUM(R55)</f>
        <v>14123</v>
      </c>
    </row>
    <row r="56" spans="1:21" s="12" customFormat="1" ht="16.5" hidden="1" x14ac:dyDescent="0.3">
      <c r="A56" s="24"/>
      <c r="B56" s="74"/>
      <c r="C56" s="63"/>
      <c r="D56" s="8"/>
      <c r="E56" s="8"/>
      <c r="F56" s="8"/>
      <c r="G56" s="75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61">
        <f t="shared" si="1"/>
        <v>0</v>
      </c>
    </row>
    <row r="57" spans="1:21" s="12" customFormat="1" ht="18.75" hidden="1" x14ac:dyDescent="0.3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61">
        <f t="shared" si="1"/>
        <v>0</v>
      </c>
    </row>
    <row r="58" spans="1:21" s="12" customFormat="1" ht="16.5" hidden="1" x14ac:dyDescent="0.3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61">
        <f t="shared" si="1"/>
        <v>0</v>
      </c>
    </row>
    <row r="59" spans="1:21" s="12" customFormat="1" ht="16.5" hidden="1" x14ac:dyDescent="0.3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61">
        <f t="shared" si="1"/>
        <v>0</v>
      </c>
    </row>
    <row r="60" spans="1:21" s="12" customFormat="1" ht="16.5" hidden="1" x14ac:dyDescent="0.3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61">
        <f t="shared" si="1"/>
        <v>0</v>
      </c>
    </row>
    <row r="61" spans="1:21" s="12" customFormat="1" ht="16.5" hidden="1" x14ac:dyDescent="0.3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61">
        <f t="shared" si="1"/>
        <v>0</v>
      </c>
    </row>
    <row r="62" spans="1:21" s="12" customFormat="1" ht="16.5" hidden="1" x14ac:dyDescent="0.3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61">
        <f t="shared" si="1"/>
        <v>0</v>
      </c>
    </row>
    <row r="63" spans="1:21" s="12" customFormat="1" ht="16.5" hidden="1" x14ac:dyDescent="0.3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61">
        <f t="shared" si="1"/>
        <v>0</v>
      </c>
    </row>
    <row r="64" spans="1:21" s="12" customFormat="1" ht="16.5" hidden="1" x14ac:dyDescent="0.3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61">
        <f t="shared" si="1"/>
        <v>0</v>
      </c>
    </row>
    <row r="65" spans="1:21" s="12" customFormat="1" ht="16.5" hidden="1" x14ac:dyDescent="0.3">
      <c r="A65" s="8" t="s">
        <v>76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61">
        <f t="shared" si="1"/>
        <v>0</v>
      </c>
    </row>
    <row r="66" spans="1:21" s="12" customFormat="1" ht="16.5" hidden="1" x14ac:dyDescent="0.3">
      <c r="A66" s="31" t="s">
        <v>15</v>
      </c>
      <c r="B66" s="9" t="s">
        <v>77</v>
      </c>
      <c r="C66" s="8" t="s">
        <v>78</v>
      </c>
      <c r="D66" s="8" t="s">
        <v>79</v>
      </c>
      <c r="E66" s="25" t="s">
        <v>80</v>
      </c>
      <c r="F66" s="33">
        <v>17.800999999999998</v>
      </c>
      <c r="G66" s="63" t="s">
        <v>36</v>
      </c>
      <c r="H66" s="34"/>
      <c r="I66" s="34"/>
      <c r="J66" s="34"/>
      <c r="K66" s="34"/>
      <c r="L66" s="34">
        <v>13137</v>
      </c>
      <c r="M66" s="34"/>
      <c r="N66" s="34"/>
      <c r="O66" s="34"/>
      <c r="P66" s="34"/>
      <c r="Q66" s="34"/>
      <c r="R66" s="34"/>
      <c r="S66" s="34"/>
      <c r="T66" s="34"/>
      <c r="U66" s="61">
        <f t="shared" si="1"/>
        <v>13137</v>
      </c>
    </row>
    <row r="67" spans="1:21" s="12" customFormat="1" ht="16.5" hidden="1" x14ac:dyDescent="0.3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61">
        <f t="shared" si="1"/>
        <v>0</v>
      </c>
    </row>
    <row r="68" spans="1:21" s="12" customFormat="1" ht="16.5" x14ac:dyDescent="0.3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61"/>
    </row>
    <row r="69" spans="1:21" s="12" customFormat="1" ht="16.5" x14ac:dyDescent="0.3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SUM(I23:I68)</f>
        <v>569910</v>
      </c>
      <c r="J69" s="35">
        <f>SUM(J44:J61)</f>
        <v>125629</v>
      </c>
      <c r="K69" s="35">
        <f>SUM(K35:K39)</f>
        <v>56002.13</v>
      </c>
      <c r="L69" s="35">
        <f>SUM(L66:L68)</f>
        <v>13137</v>
      </c>
      <c r="M69" s="35">
        <f>SUM(M8:M11)</f>
        <v>95000</v>
      </c>
      <c r="N69" s="35">
        <f>SUM(N47:N53)</f>
        <v>102540</v>
      </c>
      <c r="O69" s="35">
        <f>SUM(O7:O11)</f>
        <v>317671</v>
      </c>
      <c r="P69" s="35">
        <f>SUM(P14:P18)</f>
        <v>163662</v>
      </c>
      <c r="Q69" s="35">
        <f>SUM(Q50:Q67)</f>
        <v>875744</v>
      </c>
      <c r="R69" s="35">
        <f>SUM(R44:R60)</f>
        <v>14123</v>
      </c>
      <c r="S69" s="35">
        <f>SUM(S14:S22)</f>
        <v>14285.9</v>
      </c>
      <c r="T69" s="35">
        <f>SUM(T13:T23)</f>
        <v>67530.513915702555</v>
      </c>
      <c r="U69" s="61"/>
    </row>
    <row r="70" spans="1:21" s="12" customFormat="1" ht="16.5" x14ac:dyDescent="0.3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</row>
    <row r="71" spans="1:21" s="12" customFormat="1" ht="16.5" x14ac:dyDescent="0.3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1:21" s="12" customFormat="1" ht="16.5" x14ac:dyDescent="0.3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1:21" s="12" customFormat="1" ht="16.5" hidden="1" x14ac:dyDescent="0.3">
      <c r="A73" s="38" t="s">
        <v>50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1:21" s="12" customFormat="1" ht="16.5" hidden="1" x14ac:dyDescent="0.3">
      <c r="A74" s="52" t="s">
        <v>51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1:21" ht="15" hidden="1" x14ac:dyDescent="0.25">
      <c r="A75" s="38" t="s">
        <v>55</v>
      </c>
    </row>
    <row r="76" spans="1:21" ht="15" hidden="1" x14ac:dyDescent="0.25">
      <c r="A76" s="52" t="s">
        <v>56</v>
      </c>
    </row>
    <row r="77" spans="1:21" ht="15" hidden="1" x14ac:dyDescent="0.25">
      <c r="A77" s="38" t="s">
        <v>62</v>
      </c>
    </row>
    <row r="78" spans="1:21" ht="15" hidden="1" x14ac:dyDescent="0.25">
      <c r="A78" s="52" t="s">
        <v>63</v>
      </c>
    </row>
    <row r="79" spans="1:21" ht="15" hidden="1" x14ac:dyDescent="0.25">
      <c r="A79" s="38" t="s">
        <v>73</v>
      </c>
    </row>
    <row r="80" spans="1:21" ht="15" hidden="1" x14ac:dyDescent="0.25">
      <c r="A80" s="52" t="s">
        <v>74</v>
      </c>
    </row>
    <row r="81" spans="1:1" ht="15" hidden="1" x14ac:dyDescent="0.25">
      <c r="A81" s="38" t="s">
        <v>81</v>
      </c>
    </row>
    <row r="82" spans="1:1" ht="15" hidden="1" x14ac:dyDescent="0.25">
      <c r="A82" s="52" t="s">
        <v>82</v>
      </c>
    </row>
    <row r="83" spans="1:1" ht="15" hidden="1" x14ac:dyDescent="0.25">
      <c r="A83" s="38" t="s">
        <v>87</v>
      </c>
    </row>
    <row r="84" spans="1:1" ht="15" hidden="1" x14ac:dyDescent="0.25">
      <c r="A84" s="38" t="s">
        <v>88</v>
      </c>
    </row>
    <row r="85" spans="1:1" ht="15" hidden="1" x14ac:dyDescent="0.25">
      <c r="A85" s="38" t="s">
        <v>90</v>
      </c>
    </row>
    <row r="86" spans="1:1" ht="15" hidden="1" x14ac:dyDescent="0.25">
      <c r="A86" s="52" t="s">
        <v>89</v>
      </c>
    </row>
    <row r="87" spans="1:1" ht="15" hidden="1" x14ac:dyDescent="0.25">
      <c r="A87" s="38" t="s">
        <v>95</v>
      </c>
    </row>
    <row r="88" spans="1:1" ht="15" hidden="1" x14ac:dyDescent="0.25">
      <c r="A88" s="52" t="s">
        <v>94</v>
      </c>
    </row>
    <row r="89" spans="1:1" ht="15" hidden="1" x14ac:dyDescent="0.25">
      <c r="A89" s="38" t="s">
        <v>100</v>
      </c>
    </row>
    <row r="90" spans="1:1" ht="15" hidden="1" x14ac:dyDescent="0.25">
      <c r="A90" s="52" t="s">
        <v>101</v>
      </c>
    </row>
    <row r="91" spans="1:1" ht="15" hidden="1" x14ac:dyDescent="0.25">
      <c r="A91" s="38" t="s">
        <v>109</v>
      </c>
    </row>
    <row r="92" spans="1:1" ht="15" hidden="1" x14ac:dyDescent="0.25">
      <c r="A92" s="52" t="s">
        <v>108</v>
      </c>
    </row>
    <row r="93" spans="1:1" ht="15" hidden="1" x14ac:dyDescent="0.25">
      <c r="A93" s="38" t="s">
        <v>113</v>
      </c>
    </row>
    <row r="94" spans="1:1" ht="15" hidden="1" x14ac:dyDescent="0.25">
      <c r="A94" s="52" t="s">
        <v>111</v>
      </c>
    </row>
    <row r="95" spans="1:1" ht="15" hidden="1" x14ac:dyDescent="0.25">
      <c r="A95" s="38" t="s">
        <v>115</v>
      </c>
    </row>
    <row r="96" spans="1:1" ht="15" hidden="1" x14ac:dyDescent="0.25">
      <c r="A96" s="52" t="s">
        <v>116</v>
      </c>
    </row>
    <row r="97" spans="1:1" ht="15" x14ac:dyDescent="0.25">
      <c r="A97" s="38" t="s">
        <v>121</v>
      </c>
    </row>
    <row r="98" spans="1:1" ht="15" x14ac:dyDescent="0.25">
      <c r="A98" s="52" t="s">
        <v>122</v>
      </c>
    </row>
    <row r="102" spans="1:1" ht="16.5" x14ac:dyDescent="0.3">
      <c r="A102" s="12" t="s">
        <v>41</v>
      </c>
    </row>
    <row r="103" spans="1:1" ht="16.5" x14ac:dyDescent="0.3">
      <c r="A103" s="12" t="s">
        <v>44</v>
      </c>
    </row>
    <row r="104" spans="1:1" ht="16.5" x14ac:dyDescent="0.3">
      <c r="A104" s="12" t="s">
        <v>42</v>
      </c>
    </row>
    <row r="105" spans="1:1" ht="16.5" x14ac:dyDescent="0.3">
      <c r="A105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2024-02-27T21:45:58Z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