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B4F23F9-0972-4DA2-95E4-8945BDFC59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4" i="2" l="1"/>
  <c r="W23" i="2"/>
  <c r="V23" i="2"/>
  <c r="V72" i="2" s="1"/>
  <c r="U72" i="2"/>
  <c r="W39" i="2"/>
  <c r="W22" i="2"/>
  <c r="W21" i="2"/>
  <c r="T72" i="2"/>
  <c r="S72" i="2"/>
  <c r="W20" i="2"/>
  <c r="R72" i="2"/>
  <c r="W58" i="2"/>
  <c r="Q56" i="2"/>
  <c r="W56" i="2" s="1"/>
  <c r="Q54" i="2"/>
  <c r="W54" i="2" s="1"/>
  <c r="W49" i="2"/>
  <c r="W51" i="2"/>
  <c r="W53" i="2"/>
  <c r="W55" i="2"/>
  <c r="W57" i="2"/>
  <c r="W59" i="2"/>
  <c r="W60" i="2"/>
  <c r="W61" i="2"/>
  <c r="W62" i="2"/>
  <c r="W63" i="2"/>
  <c r="W64" i="2"/>
  <c r="W65" i="2"/>
  <c r="W66" i="2"/>
  <c r="W67" i="2"/>
  <c r="W68" i="2"/>
  <c r="W69" i="2"/>
  <c r="W70" i="2"/>
  <c r="W16" i="2"/>
  <c r="W18" i="2"/>
  <c r="W19" i="2"/>
  <c r="W26" i="2"/>
  <c r="W27" i="2"/>
  <c r="W28" i="2"/>
  <c r="W29" i="2"/>
  <c r="W30" i="2"/>
  <c r="W31" i="2"/>
  <c r="W32" i="2"/>
  <c r="W33" i="2"/>
  <c r="W34" i="2"/>
  <c r="W35" i="2"/>
  <c r="W36" i="2"/>
  <c r="W37" i="2"/>
  <c r="W40" i="2"/>
  <c r="W41" i="2"/>
  <c r="W42" i="2"/>
  <c r="W43" i="2"/>
  <c r="W44" i="2"/>
  <c r="W45" i="2"/>
  <c r="W46" i="2"/>
  <c r="W47" i="2"/>
  <c r="P17" i="2"/>
  <c r="W17" i="2" s="1"/>
  <c r="P15" i="2"/>
  <c r="W15" i="2" s="1"/>
  <c r="W9" i="2"/>
  <c r="O72" i="2"/>
  <c r="N50" i="2"/>
  <c r="N72" i="2" s="1"/>
  <c r="M72" i="2"/>
  <c r="W8" i="2"/>
  <c r="L72" i="2"/>
  <c r="K38" i="2"/>
  <c r="W38" i="2" s="1"/>
  <c r="J52" i="2"/>
  <c r="W52" i="2" s="1"/>
  <c r="I48" i="2"/>
  <c r="W48" i="2" s="1"/>
  <c r="H72" i="2"/>
  <c r="Q72" i="2" l="1"/>
  <c r="W50" i="2"/>
  <c r="P72" i="2"/>
  <c r="K72" i="2"/>
  <c r="J72" i="2"/>
  <c r="I72" i="2"/>
  <c r="W10" i="2"/>
  <c r="W11" i="2"/>
</calcChain>
</file>

<file path=xl/sharedStrings.xml><?xml version="1.0" encoding="utf-8"?>
<sst xmlns="http://schemas.openxmlformats.org/spreadsheetml/2006/main" count="230" uniqueCount="139">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</sst>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topLeftCell="D3" zoomScale="120" zoomScaleNormal="120" workbookViewId="0">
      <selection activeCell="V23" sqref="V23:V24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7" width="18" style="1" hidden="1" customWidth="1"/>
    <col min="18" max="21" width="13.90625" style="1" hidden="1" customWidth="1"/>
    <col min="22" max="22" width="13.90625" style="1" customWidth="1"/>
    <col min="23" max="23" width="12.1796875" style="40" hidden="1" customWidth="1"/>
    <col min="24" max="24" width="12" style="40" bestFit="1" customWidth="1"/>
    <col min="25" max="16384" width="9.1796875" style="40"/>
  </cols>
  <sheetData>
    <row r="1" spans="1:23" ht="20.5" x14ac:dyDescent="0.45">
      <c r="A1" s="40" t="s">
        <v>11</v>
      </c>
      <c r="B1" s="79" t="s">
        <v>10</v>
      </c>
      <c r="C1" s="80"/>
      <c r="D1" s="80"/>
      <c r="E1" s="80"/>
      <c r="F1" s="80"/>
      <c r="G1" s="80"/>
      <c r="H1" s="80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3" ht="20.5" x14ac:dyDescent="0.45">
      <c r="B2" s="41"/>
      <c r="C2" s="41"/>
      <c r="D2" s="41"/>
      <c r="E2" s="42"/>
      <c r="F2" s="42"/>
      <c r="G2" s="42"/>
    </row>
    <row r="3" spans="1:23" ht="20.5" x14ac:dyDescent="0.45">
      <c r="A3" s="43" t="s">
        <v>12</v>
      </c>
      <c r="B3" s="41" t="s">
        <v>7</v>
      </c>
      <c r="C3" s="44"/>
    </row>
    <row r="4" spans="1:23" ht="21" thickBot="1" x14ac:dyDescent="0.5">
      <c r="A4" s="43"/>
      <c r="B4" s="45"/>
      <c r="C4" s="44"/>
    </row>
    <row r="5" spans="1:23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55" t="s">
        <v>110</v>
      </c>
      <c r="S5" s="55" t="s">
        <v>114</v>
      </c>
      <c r="T5" s="55" t="s">
        <v>128</v>
      </c>
      <c r="U5" s="55" t="s">
        <v>129</v>
      </c>
      <c r="V5" s="55" t="s">
        <v>132</v>
      </c>
      <c r="W5" s="33" t="s">
        <v>6</v>
      </c>
    </row>
    <row r="6" spans="1:23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23"/>
    </row>
    <row r="7" spans="1:23" s="12" customFormat="1" ht="14.5" hidden="1" x14ac:dyDescent="0.35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68"/>
      <c r="S7" s="68"/>
      <c r="T7" s="68"/>
      <c r="U7" s="68"/>
      <c r="V7" s="68"/>
      <c r="W7" s="72"/>
    </row>
    <row r="8" spans="1:23" s="12" customFormat="1" ht="15" hidden="1" x14ac:dyDescent="0.35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73"/>
      <c r="S8" s="73"/>
      <c r="T8" s="73"/>
      <c r="U8" s="73"/>
      <c r="V8" s="73"/>
      <c r="W8" s="61">
        <f>SUM(M8)</f>
        <v>95000</v>
      </c>
    </row>
    <row r="9" spans="1:23" s="12" customFormat="1" ht="15" hidden="1" thickBot="1" x14ac:dyDescent="0.4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73"/>
      <c r="S9" s="73"/>
      <c r="T9" s="73"/>
      <c r="U9" s="73"/>
      <c r="V9" s="73"/>
      <c r="W9" s="61">
        <f>SUM(O9)</f>
        <v>317671</v>
      </c>
    </row>
    <row r="10" spans="1:23" s="12" customFormat="1" ht="15" hidden="1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1">
        <f>SUM(H10:H10)</f>
        <v>0</v>
      </c>
    </row>
    <row r="11" spans="1:23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1">
        <f>SUM(H11:H11)</f>
        <v>0</v>
      </c>
    </row>
    <row r="12" spans="1:23" s="12" customFormat="1" ht="14.5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61"/>
    </row>
    <row r="13" spans="1:23" s="12" customFormat="1" ht="14.5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61"/>
    </row>
    <row r="14" spans="1:23" s="12" customFormat="1" ht="14" customHeight="1" x14ac:dyDescent="0.35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61"/>
    </row>
    <row r="15" spans="1:23" s="12" customFormat="1" ht="14.5" hidden="1" x14ac:dyDescent="0.3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73"/>
      <c r="S15" s="73"/>
      <c r="T15" s="73"/>
      <c r="U15" s="73"/>
      <c r="V15" s="73"/>
      <c r="W15" s="61">
        <f>SUM(P15)</f>
        <v>124813</v>
      </c>
    </row>
    <row r="16" spans="1:23" s="12" customFormat="1" ht="14.5" hidden="1" x14ac:dyDescent="0.3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73"/>
      <c r="S16" s="73"/>
      <c r="T16" s="73"/>
      <c r="U16" s="73"/>
      <c r="V16" s="73"/>
      <c r="W16" s="61">
        <f t="shared" ref="W16:W47" si="0">SUM(P16)</f>
        <v>1</v>
      </c>
    </row>
    <row r="17" spans="1:23" s="12" customFormat="1" ht="14.5" hidden="1" x14ac:dyDescent="0.3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73"/>
      <c r="S17" s="73"/>
      <c r="T17" s="73"/>
      <c r="U17" s="73"/>
      <c r="V17" s="73"/>
      <c r="W17" s="61">
        <f t="shared" si="0"/>
        <v>38847</v>
      </c>
    </row>
    <row r="18" spans="1:23" s="12" customFormat="1" ht="14.5" hidden="1" x14ac:dyDescent="0.3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73"/>
      <c r="S18" s="73"/>
      <c r="T18" s="73"/>
      <c r="U18" s="73"/>
      <c r="V18" s="73"/>
      <c r="W18" s="61">
        <f t="shared" si="0"/>
        <v>1</v>
      </c>
    </row>
    <row r="19" spans="1:23" s="12" customFormat="1" ht="14.5" hidden="1" x14ac:dyDescent="0.35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1">
        <f t="shared" si="0"/>
        <v>0</v>
      </c>
    </row>
    <row r="20" spans="1:23" s="12" customFormat="1" ht="15.5" hidden="1" x14ac:dyDescent="0.35">
      <c r="A20" s="65" t="s">
        <v>117</v>
      </c>
      <c r="B20" s="9" t="s">
        <v>58</v>
      </c>
      <c r="C20" s="76" t="s">
        <v>118</v>
      </c>
      <c r="D20" s="76" t="s">
        <v>119</v>
      </c>
      <c r="E20" s="47" t="s">
        <v>120</v>
      </c>
      <c r="F20" s="77" t="s">
        <v>13</v>
      </c>
      <c r="G20" s="27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v>14285.9</v>
      </c>
      <c r="T20" s="68"/>
      <c r="U20" s="68"/>
      <c r="V20" s="68"/>
      <c r="W20" s="61">
        <f>S20</f>
        <v>14285.9</v>
      </c>
    </row>
    <row r="21" spans="1:23" s="12" customFormat="1" ht="14.5" hidden="1" x14ac:dyDescent="0.35">
      <c r="A21" s="65" t="s">
        <v>123</v>
      </c>
      <c r="B21" s="9" t="s">
        <v>58</v>
      </c>
      <c r="C21" s="78" t="s">
        <v>124</v>
      </c>
      <c r="D21" s="78" t="s">
        <v>125</v>
      </c>
      <c r="E21" s="8" t="s">
        <v>126</v>
      </c>
      <c r="F21" s="8" t="s">
        <v>13</v>
      </c>
      <c r="G21" s="2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>
        <v>33765.256957851278</v>
      </c>
      <c r="U21" s="68"/>
      <c r="V21" s="68"/>
      <c r="W21" s="61">
        <f>SUM(T21)</f>
        <v>33765.256957851278</v>
      </c>
    </row>
    <row r="22" spans="1:23" s="12" customFormat="1" ht="14.5" hidden="1" x14ac:dyDescent="0.35">
      <c r="A22" s="13" t="s">
        <v>127</v>
      </c>
      <c r="B22" s="9" t="s">
        <v>58</v>
      </c>
      <c r="C22" s="78" t="s">
        <v>124</v>
      </c>
      <c r="D22" s="78" t="s">
        <v>125</v>
      </c>
      <c r="E22" s="8" t="s">
        <v>126</v>
      </c>
      <c r="F22" s="8" t="s">
        <v>13</v>
      </c>
      <c r="G22" s="27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>
        <v>33765.256957851278</v>
      </c>
      <c r="U22" s="68"/>
      <c r="V22" s="68"/>
      <c r="W22" s="61">
        <f>SUM(T22)</f>
        <v>33765.256957851278</v>
      </c>
    </row>
    <row r="23" spans="1:23" s="12" customFormat="1" ht="14.5" x14ac:dyDescent="0.35">
      <c r="A23" s="13" t="s">
        <v>133</v>
      </c>
      <c r="B23" s="74" t="s">
        <v>58</v>
      </c>
      <c r="C23" s="37" t="s">
        <v>134</v>
      </c>
      <c r="D23" s="37" t="s">
        <v>135</v>
      </c>
      <c r="E23" s="37" t="s">
        <v>136</v>
      </c>
      <c r="F23" s="8"/>
      <c r="G23" s="27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>
        <f>123658-1</f>
        <v>123657</v>
      </c>
      <c r="W23" s="61">
        <f>V23</f>
        <v>123657</v>
      </c>
    </row>
    <row r="24" spans="1:23" s="12" customFormat="1" ht="14.5" x14ac:dyDescent="0.35">
      <c r="A24" s="13" t="s">
        <v>133</v>
      </c>
      <c r="B24" s="9" t="s">
        <v>60</v>
      </c>
      <c r="C24" s="37" t="s">
        <v>134</v>
      </c>
      <c r="D24" s="37" t="s">
        <v>135</v>
      </c>
      <c r="E24" s="37" t="s">
        <v>136</v>
      </c>
      <c r="F24" s="8"/>
      <c r="G24" s="2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>
        <v>1</v>
      </c>
      <c r="W24" s="61">
        <f>V24</f>
        <v>1</v>
      </c>
    </row>
    <row r="25" spans="1:23" s="12" customFormat="1" ht="14.5" x14ac:dyDescent="0.35">
      <c r="A25" s="13"/>
      <c r="B25" s="9"/>
      <c r="C25" s="81"/>
      <c r="D25" s="81"/>
      <c r="E25" s="8"/>
      <c r="F25" s="8"/>
      <c r="G25" s="2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1"/>
    </row>
    <row r="26" spans="1:23" s="12" customFormat="1" ht="14.5" x14ac:dyDescent="0.35">
      <c r="A26" s="13"/>
      <c r="B26" s="9"/>
      <c r="C26" s="8"/>
      <c r="D26" s="8"/>
      <c r="E26" s="8"/>
      <c r="F26" s="9"/>
      <c r="G26" s="9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61">
        <f t="shared" si="0"/>
        <v>0</v>
      </c>
    </row>
    <row r="27" spans="1:23" s="12" customFormat="1" ht="15.5" hidden="1" x14ac:dyDescent="0.35">
      <c r="A27" s="3" t="s">
        <v>8</v>
      </c>
      <c r="B27" s="9"/>
      <c r="C27" s="47"/>
      <c r="D27" s="8"/>
      <c r="E27" s="47"/>
      <c r="F27" s="9"/>
      <c r="G27" s="9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61">
        <f t="shared" si="0"/>
        <v>0</v>
      </c>
    </row>
    <row r="28" spans="1:23" s="38" customFormat="1" ht="14.5" hidden="1" x14ac:dyDescent="0.35">
      <c r="A28" s="8" t="s">
        <v>33</v>
      </c>
      <c r="B28" s="4"/>
      <c r="C28" s="7"/>
      <c r="D28" s="7"/>
      <c r="E28" s="4"/>
      <c r="F28" s="4"/>
      <c r="G28" s="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61">
        <f t="shared" si="0"/>
        <v>0</v>
      </c>
    </row>
    <row r="29" spans="1:23" s="12" customFormat="1" ht="14.5" hidden="1" x14ac:dyDescent="0.35">
      <c r="A29" s="24" t="s">
        <v>37</v>
      </c>
      <c r="B29" s="9" t="s">
        <v>20</v>
      </c>
      <c r="C29" s="46" t="s">
        <v>38</v>
      </c>
      <c r="D29" s="37" t="s">
        <v>16</v>
      </c>
      <c r="E29" s="37" t="s">
        <v>39</v>
      </c>
      <c r="F29" s="8">
        <v>17.245000000000001</v>
      </c>
      <c r="G29" s="63" t="s">
        <v>34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61">
        <f t="shared" si="0"/>
        <v>0</v>
      </c>
    </row>
    <row r="30" spans="1:23" s="38" customFormat="1" ht="14.5" hidden="1" x14ac:dyDescent="0.35">
      <c r="A30" s="24" t="s">
        <v>37</v>
      </c>
      <c r="B30" s="9" t="s">
        <v>40</v>
      </c>
      <c r="C30" s="46" t="s">
        <v>38</v>
      </c>
      <c r="D30" s="37" t="s">
        <v>16</v>
      </c>
      <c r="E30" s="37" t="s">
        <v>39</v>
      </c>
      <c r="F30" s="8">
        <v>17.245000000000001</v>
      </c>
      <c r="G30" s="63" t="s">
        <v>34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61">
        <f t="shared" si="0"/>
        <v>0</v>
      </c>
    </row>
    <row r="31" spans="1:23" s="38" customFormat="1" ht="14.5" hidden="1" x14ac:dyDescent="0.35">
      <c r="A31" s="24"/>
      <c r="B31" s="9"/>
      <c r="C31" s="8"/>
      <c r="D31" s="8"/>
      <c r="E31" s="8"/>
      <c r="F31" s="8"/>
      <c r="G31" s="8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61">
        <f t="shared" si="0"/>
        <v>0</v>
      </c>
    </row>
    <row r="32" spans="1:23" s="38" customFormat="1" ht="14.5" hidden="1" x14ac:dyDescent="0.35">
      <c r="A32" s="31"/>
      <c r="B32" s="32"/>
      <c r="C32" s="8"/>
      <c r="D32" s="8"/>
      <c r="E32" s="8"/>
      <c r="F32" s="8"/>
      <c r="G32" s="8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61">
        <f t="shared" si="0"/>
        <v>0</v>
      </c>
    </row>
    <row r="33" spans="1:24" s="38" customFormat="1" ht="14.5" hidden="1" x14ac:dyDescent="0.35">
      <c r="A33" s="31"/>
      <c r="B33" s="9"/>
      <c r="C33" s="8"/>
      <c r="D33" s="8"/>
      <c r="E33" s="8"/>
      <c r="F33" s="8"/>
      <c r="G33" s="8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1">
        <f t="shared" si="0"/>
        <v>0</v>
      </c>
    </row>
    <row r="34" spans="1:24" s="38" customFormat="1" ht="14.5" hidden="1" x14ac:dyDescent="0.35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61">
        <f t="shared" si="0"/>
        <v>0</v>
      </c>
    </row>
    <row r="35" spans="1:24" s="12" customFormat="1" ht="14.5" hidden="1" x14ac:dyDescent="0.35">
      <c r="A35" s="14"/>
      <c r="B35" s="4"/>
      <c r="C35" s="5"/>
      <c r="D35" s="5"/>
      <c r="E35" s="6"/>
      <c r="F35" s="7"/>
      <c r="G35" s="7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61">
        <f t="shared" si="0"/>
        <v>0</v>
      </c>
    </row>
    <row r="36" spans="1:24" s="12" customFormat="1" ht="14.5" hidden="1" x14ac:dyDescent="0.35">
      <c r="A36" s="20" t="s">
        <v>8</v>
      </c>
      <c r="B36" s="4"/>
      <c r="C36" s="5"/>
      <c r="D36" s="5"/>
      <c r="E36" s="6"/>
      <c r="F36" s="7"/>
      <c r="G36" s="7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61">
        <f t="shared" si="0"/>
        <v>0</v>
      </c>
    </row>
    <row r="37" spans="1:24" s="12" customFormat="1" ht="14.5" hidden="1" x14ac:dyDescent="0.35">
      <c r="A37" s="8" t="s">
        <v>66</v>
      </c>
      <c r="B37" s="4"/>
      <c r="C37" s="5"/>
      <c r="D37" s="5"/>
      <c r="E37" s="6"/>
      <c r="F37" s="7"/>
      <c r="G37" s="7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61">
        <f t="shared" si="0"/>
        <v>0</v>
      </c>
    </row>
    <row r="38" spans="1:24" s="12" customFormat="1" ht="15.5" hidden="1" x14ac:dyDescent="0.35">
      <c r="A38" s="56" t="s">
        <v>68</v>
      </c>
      <c r="B38" s="69" t="s">
        <v>58</v>
      </c>
      <c r="C38" s="8" t="s">
        <v>69</v>
      </c>
      <c r="D38" s="8" t="s">
        <v>70</v>
      </c>
      <c r="E38" s="8" t="s">
        <v>71</v>
      </c>
      <c r="F38" s="8">
        <v>17.225000000000001</v>
      </c>
      <c r="G38" s="67" t="s">
        <v>47</v>
      </c>
      <c r="H38" s="35"/>
      <c r="I38" s="35"/>
      <c r="J38" s="35"/>
      <c r="K38" s="35">
        <f>56002.13-1</f>
        <v>56001.13</v>
      </c>
      <c r="L38" s="35"/>
      <c r="M38" s="35"/>
      <c r="N38" s="35"/>
      <c r="O38" s="35"/>
      <c r="P38" s="35"/>
      <c r="Q38" s="35"/>
      <c r="R38" s="35"/>
      <c r="S38" s="35"/>
      <c r="T38" s="35"/>
      <c r="U38" s="35">
        <v>92250</v>
      </c>
      <c r="V38" s="35"/>
      <c r="W38" s="61">
        <f>SUM(K38:U38)</f>
        <v>148251.13</v>
      </c>
    </row>
    <row r="39" spans="1:24" s="12" customFormat="1" ht="15.5" hidden="1" x14ac:dyDescent="0.35">
      <c r="A39" s="56" t="s">
        <v>68</v>
      </c>
      <c r="B39" s="9" t="s">
        <v>72</v>
      </c>
      <c r="C39" s="8" t="s">
        <v>69</v>
      </c>
      <c r="D39" s="8" t="s">
        <v>70</v>
      </c>
      <c r="E39" s="8" t="s">
        <v>71</v>
      </c>
      <c r="F39" s="8">
        <v>17.225000000000001</v>
      </c>
      <c r="G39" s="67" t="s">
        <v>47</v>
      </c>
      <c r="H39" s="35"/>
      <c r="I39" s="35"/>
      <c r="J39" s="35"/>
      <c r="K39" s="35">
        <v>1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1">
        <f>SUM(K39:U39)</f>
        <v>1</v>
      </c>
    </row>
    <row r="40" spans="1:24" s="12" customFormat="1" ht="14.5" hidden="1" x14ac:dyDescent="0.35">
      <c r="A40" s="31"/>
      <c r="B40" s="9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61">
        <f t="shared" si="0"/>
        <v>0</v>
      </c>
    </row>
    <row r="41" spans="1:24" s="12" customFormat="1" ht="14.5" hidden="1" x14ac:dyDescent="0.35">
      <c r="A41" s="31"/>
      <c r="B41" s="9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1">
        <f t="shared" si="0"/>
        <v>0</v>
      </c>
    </row>
    <row r="42" spans="1:24" s="12" customFormat="1" ht="14.5" hidden="1" x14ac:dyDescent="0.35">
      <c r="A42" s="31"/>
      <c r="B42" s="9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61">
        <f t="shared" si="0"/>
        <v>0</v>
      </c>
      <c r="X42" s="39"/>
    </row>
    <row r="43" spans="1:24" s="12" customFormat="1" ht="14.5" hidden="1" x14ac:dyDescent="0.35">
      <c r="A43"/>
      <c r="B43"/>
      <c r="C43" s="8"/>
      <c r="D43" s="8"/>
      <c r="E43" s="8"/>
      <c r="F43" s="30"/>
      <c r="G43" s="30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61">
        <f t="shared" si="0"/>
        <v>0</v>
      </c>
    </row>
    <row r="44" spans="1:24" s="12" customFormat="1" ht="14.5" hidden="1" x14ac:dyDescent="0.35">
      <c r="A44" s="13"/>
      <c r="B44" s="9"/>
      <c r="C44" s="8"/>
      <c r="D44" s="8"/>
      <c r="E44" s="8"/>
      <c r="F44" s="30"/>
      <c r="G44" s="30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61">
        <f t="shared" si="0"/>
        <v>0</v>
      </c>
    </row>
    <row r="45" spans="1:24" s="38" customFormat="1" ht="14.5" hidden="1" x14ac:dyDescent="0.35">
      <c r="A45" s="14"/>
      <c r="B45" s="4"/>
      <c r="C45" s="5"/>
      <c r="D45" s="5"/>
      <c r="E45" s="5"/>
      <c r="F45" s="4"/>
      <c r="G45" s="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61">
        <f t="shared" si="0"/>
        <v>0</v>
      </c>
    </row>
    <row r="46" spans="1:24" s="38" customFormat="1" ht="14.5" hidden="1" x14ac:dyDescent="0.35">
      <c r="A46" s="20" t="s">
        <v>8</v>
      </c>
      <c r="B46" s="4"/>
      <c r="C46" s="5"/>
      <c r="D46" s="5"/>
      <c r="E46" s="5"/>
      <c r="F46" s="4"/>
      <c r="G46" s="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61">
        <f t="shared" si="0"/>
        <v>0</v>
      </c>
    </row>
    <row r="47" spans="1:24" s="38" customFormat="1" ht="14.5" hidden="1" x14ac:dyDescent="0.35">
      <c r="A47" s="8" t="s">
        <v>54</v>
      </c>
      <c r="B47" s="4"/>
      <c r="C47" s="5"/>
      <c r="D47" s="5"/>
      <c r="E47" s="5"/>
      <c r="F47" s="7"/>
      <c r="G47" s="7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61">
        <f t="shared" si="0"/>
        <v>0</v>
      </c>
    </row>
    <row r="48" spans="1:24" s="12" customFormat="1" ht="15.5" hidden="1" x14ac:dyDescent="0.35">
      <c r="A48" s="57" t="s">
        <v>57</v>
      </c>
      <c r="B48" s="69" t="s">
        <v>58</v>
      </c>
      <c r="C48" s="70" t="s">
        <v>59</v>
      </c>
      <c r="D48" s="58" t="s">
        <v>21</v>
      </c>
      <c r="E48" s="58">
        <v>6501</v>
      </c>
      <c r="F48" s="9">
        <v>17.259</v>
      </c>
      <c r="G48" s="64" t="s">
        <v>35</v>
      </c>
      <c r="H48" s="34"/>
      <c r="I48" s="34">
        <f>569910-1</f>
        <v>569909</v>
      </c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61">
        <f>SUM(H48:Q48)</f>
        <v>569909</v>
      </c>
    </row>
    <row r="49" spans="1:23" s="12" customFormat="1" ht="15.5" hidden="1" x14ac:dyDescent="0.35">
      <c r="A49" s="57" t="s">
        <v>57</v>
      </c>
      <c r="B49" s="9" t="s">
        <v>60</v>
      </c>
      <c r="C49" s="70" t="s">
        <v>59</v>
      </c>
      <c r="D49" s="58" t="s">
        <v>21</v>
      </c>
      <c r="E49" s="58">
        <v>6501</v>
      </c>
      <c r="F49" s="9">
        <v>17.259</v>
      </c>
      <c r="G49" s="64" t="s">
        <v>35</v>
      </c>
      <c r="H49" s="34"/>
      <c r="I49" s="34">
        <v>1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61">
        <f t="shared" ref="W49:W70" si="1">SUM(H49:Q49)</f>
        <v>1</v>
      </c>
    </row>
    <row r="50" spans="1:23" s="12" customFormat="1" ht="15.5" hidden="1" x14ac:dyDescent="0.35">
      <c r="A50" s="13" t="s">
        <v>92</v>
      </c>
      <c r="B50" s="69" t="s">
        <v>58</v>
      </c>
      <c r="C50" s="8" t="s">
        <v>93</v>
      </c>
      <c r="D50" s="47" t="s">
        <v>25</v>
      </c>
      <c r="E50" s="47">
        <v>6502</v>
      </c>
      <c r="F50" s="8">
        <v>17.257999999999999</v>
      </c>
      <c r="G50" s="64" t="s">
        <v>35</v>
      </c>
      <c r="H50" s="35"/>
      <c r="I50" s="35"/>
      <c r="J50" s="35"/>
      <c r="K50" s="35"/>
      <c r="L50" s="35"/>
      <c r="M50" s="35"/>
      <c r="N50" s="35">
        <f>102540-1</f>
        <v>102539</v>
      </c>
      <c r="O50" s="35"/>
      <c r="P50" s="35"/>
      <c r="Q50" s="35"/>
      <c r="R50" s="35"/>
      <c r="S50" s="35"/>
      <c r="T50" s="35"/>
      <c r="U50" s="35"/>
      <c r="V50" s="35"/>
      <c r="W50" s="61">
        <f t="shared" si="1"/>
        <v>102539</v>
      </c>
    </row>
    <row r="51" spans="1:23" s="12" customFormat="1" ht="15.5" hidden="1" x14ac:dyDescent="0.35">
      <c r="A51" s="13" t="s">
        <v>92</v>
      </c>
      <c r="B51" s="9" t="s">
        <v>60</v>
      </c>
      <c r="C51" s="8" t="s">
        <v>93</v>
      </c>
      <c r="D51" s="47" t="s">
        <v>25</v>
      </c>
      <c r="E51" s="47">
        <v>6502</v>
      </c>
      <c r="F51" s="8">
        <v>17.257999999999999</v>
      </c>
      <c r="G51" s="64" t="s">
        <v>35</v>
      </c>
      <c r="H51" s="35"/>
      <c r="I51" s="35"/>
      <c r="J51" s="35"/>
      <c r="K51" s="35"/>
      <c r="L51" s="35"/>
      <c r="M51" s="35"/>
      <c r="N51" s="35">
        <v>1</v>
      </c>
      <c r="O51" s="35"/>
      <c r="P51" s="35"/>
      <c r="Q51" s="35"/>
      <c r="R51" s="35"/>
      <c r="S51" s="35"/>
      <c r="T51" s="35"/>
      <c r="U51" s="35"/>
      <c r="V51" s="35"/>
      <c r="W51" s="61">
        <f t="shared" si="1"/>
        <v>1</v>
      </c>
    </row>
    <row r="52" spans="1:23" s="38" customFormat="1" ht="15.5" hidden="1" x14ac:dyDescent="0.35">
      <c r="A52" s="24" t="s">
        <v>64</v>
      </c>
      <c r="B52" s="69" t="s">
        <v>58</v>
      </c>
      <c r="C52" s="71" t="s">
        <v>65</v>
      </c>
      <c r="D52" s="47" t="s">
        <v>22</v>
      </c>
      <c r="E52" s="47">
        <v>6503</v>
      </c>
      <c r="F52" s="8">
        <v>17.277999999999999</v>
      </c>
      <c r="G52" s="64" t="s">
        <v>35</v>
      </c>
      <c r="H52" s="34"/>
      <c r="I52" s="34"/>
      <c r="J52" s="34">
        <f>125629-1</f>
        <v>125628</v>
      </c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1">
        <f t="shared" si="1"/>
        <v>125628</v>
      </c>
    </row>
    <row r="53" spans="1:23" s="38" customFormat="1" ht="15.5" hidden="1" x14ac:dyDescent="0.35">
      <c r="A53" s="24" t="s">
        <v>64</v>
      </c>
      <c r="B53" s="9" t="s">
        <v>60</v>
      </c>
      <c r="C53" s="71" t="s">
        <v>65</v>
      </c>
      <c r="D53" s="47" t="s">
        <v>22</v>
      </c>
      <c r="E53" s="47">
        <v>6503</v>
      </c>
      <c r="F53" s="8">
        <v>17.277999999999999</v>
      </c>
      <c r="G53" s="64" t="s">
        <v>35</v>
      </c>
      <c r="H53" s="34"/>
      <c r="I53" s="34"/>
      <c r="J53" s="34">
        <v>1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1">
        <f t="shared" si="1"/>
        <v>1</v>
      </c>
    </row>
    <row r="54" spans="1:23" s="12" customFormat="1" ht="14.5" hidden="1" x14ac:dyDescent="0.35">
      <c r="A54" s="13" t="s">
        <v>92</v>
      </c>
      <c r="B54" s="74" t="s">
        <v>58</v>
      </c>
      <c r="C54" s="8" t="s">
        <v>106</v>
      </c>
      <c r="D54" s="8" t="s">
        <v>25</v>
      </c>
      <c r="E54" s="8">
        <v>6502</v>
      </c>
      <c r="F54" s="8">
        <v>17.257999999999999</v>
      </c>
      <c r="G54" s="75" t="s">
        <v>35</v>
      </c>
      <c r="H54" s="34"/>
      <c r="I54" s="34"/>
      <c r="J54" s="34"/>
      <c r="K54" s="34"/>
      <c r="L54" s="34"/>
      <c r="M54" s="34"/>
      <c r="N54" s="34"/>
      <c r="O54" s="34"/>
      <c r="P54" s="34"/>
      <c r="Q54" s="34">
        <f>418827-1</f>
        <v>418826</v>
      </c>
      <c r="R54" s="34"/>
      <c r="S54" s="34"/>
      <c r="T54" s="34"/>
      <c r="U54" s="34"/>
      <c r="V54" s="34"/>
      <c r="W54" s="61">
        <f t="shared" si="1"/>
        <v>418826</v>
      </c>
    </row>
    <row r="55" spans="1:23" s="12" customFormat="1" ht="14.5" hidden="1" x14ac:dyDescent="0.35">
      <c r="A55" s="13" t="s">
        <v>92</v>
      </c>
      <c r="B55" s="9" t="s">
        <v>60</v>
      </c>
      <c r="C55" s="8" t="s">
        <v>106</v>
      </c>
      <c r="D55" s="8" t="s">
        <v>25</v>
      </c>
      <c r="E55" s="8">
        <v>6502</v>
      </c>
      <c r="F55" s="8">
        <v>17.257999999999999</v>
      </c>
      <c r="G55" s="75" t="s">
        <v>35</v>
      </c>
      <c r="H55" s="34"/>
      <c r="I55" s="34"/>
      <c r="J55" s="34"/>
      <c r="K55" s="34"/>
      <c r="L55" s="34"/>
      <c r="M55" s="34"/>
      <c r="N55" s="34"/>
      <c r="O55" s="34"/>
      <c r="P55" s="34"/>
      <c r="Q55" s="34">
        <v>1</v>
      </c>
      <c r="R55" s="34"/>
      <c r="S55" s="34"/>
      <c r="T55" s="34"/>
      <c r="U55" s="34"/>
      <c r="V55" s="34"/>
      <c r="W55" s="61">
        <f t="shared" si="1"/>
        <v>1</v>
      </c>
    </row>
    <row r="56" spans="1:23" s="12" customFormat="1" ht="14.5" hidden="1" x14ac:dyDescent="0.35">
      <c r="A56" s="24" t="s">
        <v>64</v>
      </c>
      <c r="B56" s="74" t="s">
        <v>58</v>
      </c>
      <c r="C56" s="63" t="s">
        <v>107</v>
      </c>
      <c r="D56" s="8" t="s">
        <v>22</v>
      </c>
      <c r="E56" s="8">
        <v>6503</v>
      </c>
      <c r="F56" s="8">
        <v>17.277999999999999</v>
      </c>
      <c r="G56" s="75" t="s">
        <v>35</v>
      </c>
      <c r="H56" s="34"/>
      <c r="I56" s="34"/>
      <c r="J56" s="34"/>
      <c r="K56" s="34"/>
      <c r="L56" s="34"/>
      <c r="M56" s="34"/>
      <c r="N56" s="34"/>
      <c r="O56" s="34"/>
      <c r="P56" s="34"/>
      <c r="Q56" s="34">
        <f>456917-1</f>
        <v>456916</v>
      </c>
      <c r="R56" s="34"/>
      <c r="S56" s="34"/>
      <c r="T56" s="34"/>
      <c r="U56" s="34"/>
      <c r="V56" s="34"/>
      <c r="W56" s="61">
        <f t="shared" si="1"/>
        <v>456916</v>
      </c>
    </row>
    <row r="57" spans="1:23" s="12" customFormat="1" ht="14.5" hidden="1" x14ac:dyDescent="0.35">
      <c r="A57" s="24" t="s">
        <v>64</v>
      </c>
      <c r="B57" s="9" t="s">
        <v>60</v>
      </c>
      <c r="C57" s="63" t="s">
        <v>107</v>
      </c>
      <c r="D57" s="8" t="s">
        <v>22</v>
      </c>
      <c r="E57" s="8">
        <v>6503</v>
      </c>
      <c r="F57" s="8">
        <v>17.277999999999999</v>
      </c>
      <c r="G57" s="75" t="s">
        <v>35</v>
      </c>
      <c r="H57" s="34"/>
      <c r="I57" s="34"/>
      <c r="J57" s="34"/>
      <c r="K57" s="34"/>
      <c r="L57" s="34"/>
      <c r="M57" s="34"/>
      <c r="N57" s="34"/>
      <c r="O57" s="34"/>
      <c r="P57" s="34"/>
      <c r="Q57" s="34">
        <v>1</v>
      </c>
      <c r="R57" s="34"/>
      <c r="S57" s="34"/>
      <c r="T57" s="34"/>
      <c r="U57" s="34"/>
      <c r="V57" s="34"/>
      <c r="W57" s="61">
        <f t="shared" si="1"/>
        <v>1</v>
      </c>
    </row>
    <row r="58" spans="1:23" s="12" customFormat="1" ht="14.5" hidden="1" x14ac:dyDescent="0.35">
      <c r="A58" s="24" t="s">
        <v>112</v>
      </c>
      <c r="B58" s="74" t="s">
        <v>58</v>
      </c>
      <c r="C58" s="63" t="s">
        <v>107</v>
      </c>
      <c r="D58" s="8" t="s">
        <v>22</v>
      </c>
      <c r="E58" s="8">
        <v>6503</v>
      </c>
      <c r="F58" s="8">
        <v>17.277999999999999</v>
      </c>
      <c r="G58" s="75" t="s">
        <v>35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>
        <v>14123</v>
      </c>
      <c r="S58" s="34"/>
      <c r="T58" s="34"/>
      <c r="U58" s="34"/>
      <c r="V58" s="34"/>
      <c r="W58" s="61">
        <f>SUM(R58)</f>
        <v>14123</v>
      </c>
    </row>
    <row r="59" spans="1:23" s="12" customFormat="1" ht="14.5" hidden="1" x14ac:dyDescent="0.35">
      <c r="A59" s="24"/>
      <c r="B59" s="74"/>
      <c r="C59" s="63"/>
      <c r="D59" s="8"/>
      <c r="E59" s="8"/>
      <c r="F59" s="8"/>
      <c r="G59" s="75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1">
        <f t="shared" si="1"/>
        <v>0</v>
      </c>
    </row>
    <row r="60" spans="1:23" s="12" customFormat="1" ht="18.5" hidden="1" x14ac:dyDescent="0.35">
      <c r="A60" s="49"/>
      <c r="B60" s="9"/>
      <c r="C60" s="37"/>
      <c r="D60" s="37"/>
      <c r="E60" s="37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1">
        <f t="shared" si="1"/>
        <v>0</v>
      </c>
    </row>
    <row r="61" spans="1:23" s="12" customFormat="1" ht="14.5" hidden="1" x14ac:dyDescent="0.35">
      <c r="A61" s="24"/>
      <c r="B61" s="9"/>
      <c r="C61" s="50"/>
      <c r="D61" s="8"/>
      <c r="E61" s="50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61">
        <f t="shared" si="1"/>
        <v>0</v>
      </c>
    </row>
    <row r="62" spans="1:23" s="12" customFormat="1" ht="14.5" hidden="1" x14ac:dyDescent="0.35">
      <c r="A62" s="29"/>
      <c r="B62" s="36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61">
        <f t="shared" si="1"/>
        <v>0</v>
      </c>
    </row>
    <row r="63" spans="1:23" s="12" customFormat="1" ht="14.5" hidden="1" x14ac:dyDescent="0.35">
      <c r="A63" s="29"/>
      <c r="B63" s="9"/>
      <c r="C63" s="33"/>
      <c r="D63" s="8"/>
      <c r="E63" s="51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61">
        <f t="shared" si="1"/>
        <v>0</v>
      </c>
    </row>
    <row r="64" spans="1:23" s="12" customFormat="1" ht="14.5" hidden="1" x14ac:dyDescent="0.35">
      <c r="A64" s="29"/>
      <c r="B64" s="9"/>
      <c r="C64" s="33"/>
      <c r="D64" s="8"/>
      <c r="E64" s="51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61">
        <f t="shared" si="1"/>
        <v>0</v>
      </c>
    </row>
    <row r="65" spans="1:23" s="12" customFormat="1" ht="14.5" hidden="1" x14ac:dyDescent="0.35">
      <c r="A65" s="29"/>
      <c r="B65" s="9"/>
      <c r="C65" s="33"/>
      <c r="D65" s="8"/>
      <c r="E65" s="51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61">
        <f t="shared" si="1"/>
        <v>0</v>
      </c>
    </row>
    <row r="66" spans="1:23" s="12" customFormat="1" ht="14.5" hidden="1" x14ac:dyDescent="0.35">
      <c r="A66" s="24"/>
      <c r="B66" s="9"/>
      <c r="C66" s="8"/>
      <c r="D66" s="8"/>
      <c r="E66" s="9"/>
      <c r="F66" s="8"/>
      <c r="G66" s="8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61">
        <f t="shared" si="1"/>
        <v>0</v>
      </c>
    </row>
    <row r="67" spans="1:23" s="12" customFormat="1" ht="14.5" hidden="1" x14ac:dyDescent="0.35">
      <c r="A67" s="20" t="s">
        <v>8</v>
      </c>
      <c r="B67" s="9"/>
      <c r="C67" s="8"/>
      <c r="D67" s="8"/>
      <c r="E67" s="9"/>
      <c r="F67" s="8"/>
      <c r="G67" s="8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61">
        <f t="shared" si="1"/>
        <v>0</v>
      </c>
    </row>
    <row r="68" spans="1:23" s="12" customFormat="1" ht="14.5" hidden="1" x14ac:dyDescent="0.35">
      <c r="A68" s="8" t="s">
        <v>76</v>
      </c>
      <c r="B68" s="9"/>
      <c r="C68" s="8"/>
      <c r="D68" s="8"/>
      <c r="E68" s="9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61">
        <f t="shared" si="1"/>
        <v>0</v>
      </c>
    </row>
    <row r="69" spans="1:23" s="12" customFormat="1" ht="14.5" hidden="1" x14ac:dyDescent="0.35">
      <c r="A69" s="31" t="s">
        <v>15</v>
      </c>
      <c r="B69" s="9" t="s">
        <v>77</v>
      </c>
      <c r="C69" s="8" t="s">
        <v>78</v>
      </c>
      <c r="D69" s="8" t="s">
        <v>79</v>
      </c>
      <c r="E69" s="25" t="s">
        <v>80</v>
      </c>
      <c r="F69" s="33">
        <v>17.800999999999998</v>
      </c>
      <c r="G69" s="63" t="s">
        <v>36</v>
      </c>
      <c r="H69" s="34"/>
      <c r="I69" s="34"/>
      <c r="J69" s="34"/>
      <c r="K69" s="34"/>
      <c r="L69" s="34">
        <v>13137</v>
      </c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61">
        <f t="shared" si="1"/>
        <v>13137</v>
      </c>
    </row>
    <row r="70" spans="1:23" s="12" customFormat="1" ht="14.5" hidden="1" x14ac:dyDescent="0.35">
      <c r="A70" s="24"/>
      <c r="B70" s="9"/>
      <c r="C70" s="28"/>
      <c r="D70" s="28"/>
      <c r="E70" s="28"/>
      <c r="F70" s="9"/>
      <c r="G70" s="9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61">
        <f t="shared" si="1"/>
        <v>0</v>
      </c>
    </row>
    <row r="71" spans="1:23" s="12" customFormat="1" ht="14.5" x14ac:dyDescent="0.35">
      <c r="A71" s="11"/>
      <c r="B71" s="11"/>
      <c r="C71" s="11"/>
      <c r="D71" s="7"/>
      <c r="E71" s="7"/>
      <c r="F71" s="7"/>
      <c r="G71" s="7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61"/>
    </row>
    <row r="72" spans="1:23" s="12" customFormat="1" ht="14.5" x14ac:dyDescent="0.35">
      <c r="A72" s="13" t="s">
        <v>0</v>
      </c>
      <c r="B72" s="13"/>
      <c r="C72" s="15"/>
      <c r="D72" s="15"/>
      <c r="E72" s="15"/>
      <c r="F72" s="15"/>
      <c r="G72" s="15"/>
      <c r="H72" s="35">
        <f>SUM(H19:H71)</f>
        <v>3304.6699999999992</v>
      </c>
      <c r="I72" s="35">
        <f>SUM(I26:I71)</f>
        <v>569910</v>
      </c>
      <c r="J72" s="35">
        <f>SUM(J47:J64)</f>
        <v>125629</v>
      </c>
      <c r="K72" s="35">
        <f>SUM(K38:K42)</f>
        <v>56002.13</v>
      </c>
      <c r="L72" s="35">
        <f>SUM(L69:L71)</f>
        <v>13137</v>
      </c>
      <c r="M72" s="35">
        <f>SUM(M8:M11)</f>
        <v>95000</v>
      </c>
      <c r="N72" s="35">
        <f>SUM(N50:N56)</f>
        <v>102540</v>
      </c>
      <c r="O72" s="35">
        <f>SUM(O7:O11)</f>
        <v>317671</v>
      </c>
      <c r="P72" s="35">
        <f>SUM(P14:P18)</f>
        <v>163662</v>
      </c>
      <c r="Q72" s="35">
        <f>SUM(Q53:Q70)</f>
        <v>875744</v>
      </c>
      <c r="R72" s="35">
        <f>SUM(R47:R63)</f>
        <v>14123</v>
      </c>
      <c r="S72" s="35">
        <f>SUM(S14:S22)</f>
        <v>14285.9</v>
      </c>
      <c r="T72" s="35">
        <f>SUM(T13:T26)</f>
        <v>67530.513915702555</v>
      </c>
      <c r="U72" s="35">
        <f>SUM(U38:U40)</f>
        <v>92250</v>
      </c>
      <c r="V72" s="35">
        <f>SUM(V14:V71)</f>
        <v>123658</v>
      </c>
      <c r="W72" s="61"/>
    </row>
    <row r="73" spans="1:23" s="12" customFormat="1" ht="14.5" x14ac:dyDescent="0.35">
      <c r="A73" s="52"/>
      <c r="B73" s="52"/>
      <c r="C73" s="16"/>
      <c r="D73" s="16"/>
      <c r="E73" s="16"/>
      <c r="F73" s="16"/>
      <c r="G73" s="1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8"/>
    </row>
    <row r="74" spans="1:23" s="12" customFormat="1" ht="14.5" x14ac:dyDescent="0.35">
      <c r="A74" s="3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3" s="12" customFormat="1" ht="14.5" x14ac:dyDescent="0.35">
      <c r="A75" s="38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1:23" s="12" customFormat="1" ht="14.5" hidden="1" x14ac:dyDescent="0.35">
      <c r="A76" s="38" t="s">
        <v>50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3" s="12" customFormat="1" ht="14.5" hidden="1" x14ac:dyDescent="0.35">
      <c r="A77" s="52" t="s">
        <v>51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3" ht="14.5" hidden="1" x14ac:dyDescent="0.35">
      <c r="A78" s="38" t="s">
        <v>55</v>
      </c>
    </row>
    <row r="79" spans="1:23" ht="14.5" hidden="1" x14ac:dyDescent="0.35">
      <c r="A79" s="52" t="s">
        <v>56</v>
      </c>
    </row>
    <row r="80" spans="1:23" ht="14.5" hidden="1" x14ac:dyDescent="0.35">
      <c r="A80" s="38" t="s">
        <v>62</v>
      </c>
    </row>
    <row r="81" spans="1:1" ht="14.5" hidden="1" x14ac:dyDescent="0.35">
      <c r="A81" s="52" t="s">
        <v>63</v>
      </c>
    </row>
    <row r="82" spans="1:1" ht="14.5" hidden="1" x14ac:dyDescent="0.35">
      <c r="A82" s="38" t="s">
        <v>73</v>
      </c>
    </row>
    <row r="83" spans="1:1" ht="14.5" hidden="1" x14ac:dyDescent="0.35">
      <c r="A83" s="52" t="s">
        <v>74</v>
      </c>
    </row>
    <row r="84" spans="1:1" ht="14.5" hidden="1" x14ac:dyDescent="0.35">
      <c r="A84" s="38" t="s">
        <v>81</v>
      </c>
    </row>
    <row r="85" spans="1:1" ht="14.5" hidden="1" x14ac:dyDescent="0.35">
      <c r="A85" s="52" t="s">
        <v>82</v>
      </c>
    </row>
    <row r="86" spans="1:1" ht="14.5" hidden="1" x14ac:dyDescent="0.35">
      <c r="A86" s="38" t="s">
        <v>87</v>
      </c>
    </row>
    <row r="87" spans="1:1" ht="14.5" hidden="1" x14ac:dyDescent="0.35">
      <c r="A87" s="38" t="s">
        <v>88</v>
      </c>
    </row>
    <row r="88" spans="1:1" ht="14.5" hidden="1" x14ac:dyDescent="0.35">
      <c r="A88" s="38" t="s">
        <v>90</v>
      </c>
    </row>
    <row r="89" spans="1:1" ht="14.5" hidden="1" x14ac:dyDescent="0.35">
      <c r="A89" s="52" t="s">
        <v>89</v>
      </c>
    </row>
    <row r="90" spans="1:1" ht="14.5" hidden="1" x14ac:dyDescent="0.35">
      <c r="A90" s="38" t="s">
        <v>95</v>
      </c>
    </row>
    <row r="91" spans="1:1" ht="14.5" hidden="1" x14ac:dyDescent="0.35">
      <c r="A91" s="52" t="s">
        <v>94</v>
      </c>
    </row>
    <row r="92" spans="1:1" ht="14.5" hidden="1" x14ac:dyDescent="0.35">
      <c r="A92" s="38" t="s">
        <v>100</v>
      </c>
    </row>
    <row r="93" spans="1:1" ht="14.5" hidden="1" x14ac:dyDescent="0.35">
      <c r="A93" s="52" t="s">
        <v>101</v>
      </c>
    </row>
    <row r="94" spans="1:1" ht="14.5" hidden="1" x14ac:dyDescent="0.35">
      <c r="A94" s="38" t="s">
        <v>109</v>
      </c>
    </row>
    <row r="95" spans="1:1" ht="14.5" hidden="1" x14ac:dyDescent="0.35">
      <c r="A95" s="52" t="s">
        <v>108</v>
      </c>
    </row>
    <row r="96" spans="1:1" ht="14.5" hidden="1" x14ac:dyDescent="0.35">
      <c r="A96" s="38" t="s">
        <v>113</v>
      </c>
    </row>
    <row r="97" spans="1:1" ht="14.5" hidden="1" x14ac:dyDescent="0.35">
      <c r="A97" s="52" t="s">
        <v>111</v>
      </c>
    </row>
    <row r="98" spans="1:1" ht="14.5" hidden="1" x14ac:dyDescent="0.35">
      <c r="A98" s="38" t="s">
        <v>115</v>
      </c>
    </row>
    <row r="99" spans="1:1" ht="14.5" hidden="1" x14ac:dyDescent="0.35">
      <c r="A99" s="52" t="s">
        <v>116</v>
      </c>
    </row>
    <row r="100" spans="1:1" ht="14.5" hidden="1" x14ac:dyDescent="0.35">
      <c r="A100" s="38" t="s">
        <v>121</v>
      </c>
    </row>
    <row r="101" spans="1:1" ht="14.5" hidden="1" x14ac:dyDescent="0.35">
      <c r="A101" s="52" t="s">
        <v>122</v>
      </c>
    </row>
    <row r="102" spans="1:1" ht="14.5" hidden="1" x14ac:dyDescent="0.35">
      <c r="A102" s="38" t="s">
        <v>130</v>
      </c>
    </row>
    <row r="103" spans="1:1" ht="14.5" hidden="1" x14ac:dyDescent="0.35">
      <c r="A103" s="52" t="s">
        <v>131</v>
      </c>
    </row>
    <row r="104" spans="1:1" ht="14.5" x14ac:dyDescent="0.35">
      <c r="A104" s="38" t="s">
        <v>137</v>
      </c>
    </row>
    <row r="105" spans="1:1" ht="14.5" x14ac:dyDescent="0.35">
      <c r="A105" s="52" t="s">
        <v>138</v>
      </c>
    </row>
    <row r="108" spans="1:1" ht="14.5" x14ac:dyDescent="0.35">
      <c r="A108" s="12" t="s">
        <v>41</v>
      </c>
    </row>
    <row r="109" spans="1:1" ht="14.5" x14ac:dyDescent="0.35">
      <c r="A109" s="12" t="s">
        <v>44</v>
      </c>
    </row>
    <row r="110" spans="1:1" ht="14.5" x14ac:dyDescent="0.35">
      <c r="A110" s="12" t="s">
        <v>42</v>
      </c>
    </row>
    <row r="111" spans="1:1" ht="14.5" x14ac:dyDescent="0.35">
      <c r="A111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2024-03-01T19:41:07Z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