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DBCA1C8-83D6-4216-AF10-78B6C4EBE670}" xr6:coauthVersionLast="47" xr6:coauthVersionMax="47" xr10:uidLastSave="{00000000-0000-0000-0000-000000000000}"/>
  <bookViews>
    <workbookView xWindow="2730" yWindow="2730" windowWidth="21600" windowHeight="11385" xr2:uid="{00000000-000D-0000-FFFF-FFFF00000000}"/>
  </bookViews>
  <sheets>
    <sheet name="LOWELL" sheetId="2" r:id="rId1"/>
  </sheets>
  <definedNames>
    <definedName name="_xlnm.Print_Area" localSheetId="0">LOWELL!$A$1:$H$68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0" i="2" l="1"/>
  <c r="R50" i="2" s="1"/>
  <c r="Q48" i="2"/>
  <c r="R48" i="2" s="1"/>
  <c r="R43" i="2"/>
  <c r="R45" i="2"/>
  <c r="R47" i="2"/>
  <c r="R49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42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P17" i="2"/>
  <c r="P15" i="2"/>
  <c r="R15" i="2" s="1"/>
  <c r="R9" i="2"/>
  <c r="O66" i="2"/>
  <c r="N44" i="2"/>
  <c r="N66" i="2" s="1"/>
  <c r="M66" i="2"/>
  <c r="R8" i="2"/>
  <c r="L66" i="2"/>
  <c r="K32" i="2"/>
  <c r="J46" i="2"/>
  <c r="R46" i="2" s="1"/>
  <c r="I42" i="2"/>
  <c r="H66" i="2"/>
  <c r="Q66" i="2" l="1"/>
  <c r="R44" i="2"/>
  <c r="P66" i="2"/>
  <c r="K66" i="2"/>
  <c r="J66" i="2"/>
  <c r="I66" i="2"/>
  <c r="R10" i="2"/>
  <c r="R11" i="2"/>
</calcChain>
</file>

<file path=xl/sharedStrings.xml><?xml version="1.0" encoding="utf-8"?>
<sst xmlns="http://schemas.openxmlformats.org/spreadsheetml/2006/main" count="182" uniqueCount="110">
  <si>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</si>
  <si>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</si>
  <si>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</si>
  <si>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</si>
  <si>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</si>
  <si>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</si>
  <si>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</si>
  <si>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</si>
  <si>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</si>
  <si>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</si>
  <si>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</si>
  <si>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</si>
  <si>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</si>
  <si>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</si>
  <si>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</si>
  <si>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</si>
  <si>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</si>
  <si>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</si>
  <si>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</si>
  <si>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</si>
  <si>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</si>
  <si>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</si>
  <si>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</si>
  <si>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</si>
  <si>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</si>
  <si>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</si>
  <si>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</si>
  <si>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</si>
  <si>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</si>
  <si>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</si>
  <si>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</si>
  <si>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</si>
  <si>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</si>
  <si>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</si>
  <si>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</si>
  <si>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</si>
  <si>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</si>
  <si>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</si>
  <si>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</si>
  <si>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</si>
  <si>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</si>
  <si>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</si>
  <si>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</si>
  <si>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</si>
  <si>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</si>
  <si>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</si>
  <si>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FY20233067</t>
  </si>
  <si>
    <t>UI-35950-21-60-A-25</t>
  </si>
  <si>
    <t>CT EOL 24CCLOWWP</t>
  </si>
  <si>
    <t>JULY 1, 2023-SEPT. 30, 2023</t>
  </si>
  <si>
    <t>INITIAL AWARD FY24 MAY 31, 2023</t>
  </si>
  <si>
    <t>TO ADD WPP SNAP EXPANSION FUNDS</t>
  </si>
  <si>
    <t>INITIAL AWARD FY24</t>
  </si>
  <si>
    <t>BUDGET #1 FY24</t>
  </si>
  <si>
    <t>CT EOL 24CCLOWWIA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</si>
  <si>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</si>
  <si>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</si>
  <si>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</si>
  <si>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</si>
  <si>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</si>
  <si>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</si>
  <si>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</si>
  <si>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</si>
  <si>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</si>
  <si>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</si>
  <si>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</si>
  <si>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CT EOL 24CCLOWNEGREA</t>
  </si>
  <si>
    <t>BUDGET #3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</si>
  <si>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</si>
  <si>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</si>
  <si>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</si>
  <si>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</si>
  <si>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</si>
  <si>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</si>
  <si>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</si>
  <si>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</si>
  <si>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CT EOL 24CCLOWVETSUI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</si>
  <si>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</si>
  <si>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</si>
  <si>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</si>
  <si>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</si>
  <si>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</si>
  <si>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</si>
  <si>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</si>
  <si>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24CCLOWSOSWTF</t>
  </si>
  <si>
    <t>WORKFORCE TRAINING FUND</t>
  </si>
  <si>
    <t>WTRUSTF24</t>
  </si>
  <si>
    <t>BUDGET #5 FY24 SEPTEMBER 12, 2023</t>
  </si>
  <si>
    <t>TO ADD WTF FUNDS</t>
  </si>
  <si>
    <t>TO ADD FY24 ADULT FUNDS</t>
  </si>
  <si>
    <t>BUDGET #6 FY24 SEPTEMBER 26, 2023</t>
  </si>
  <si>
    <t>BUDGET #6 FY24</t>
  </si>
  <si>
    <t>ADULT</t>
  </si>
  <si>
    <t>FWIAADT24A</t>
  </si>
  <si>
    <t>TO ADD FY24 SOS FUNDS</t>
  </si>
  <si>
    <t>BUDGET #7 FY24 SEPTEMBER 27, 2023</t>
  </si>
  <si>
    <t>BUDGET #7 FY24</t>
  </si>
  <si>
    <t>STATE ONE STOP</t>
  </si>
  <si>
    <t>STOSCC2024</t>
  </si>
  <si>
    <t>BUDGET #8 FY24</t>
  </si>
  <si>
    <t>BUDGET #8 FY24 DEC 1, 2023</t>
  </si>
  <si>
    <t>TO ADD WP FUNDS</t>
  </si>
  <si>
    <t>WP 90%</t>
  </si>
  <si>
    <t>FES2024</t>
  </si>
  <si>
    <t>WP 10%</t>
  </si>
  <si>
    <t>BUDGET #9 FY24</t>
  </si>
  <si>
    <t>FWIAADT24B</t>
  </si>
  <si>
    <t>FWIADWK24B</t>
  </si>
  <si>
    <t>TO ADD WIOA FUNDS</t>
  </si>
  <si>
    <t>BUDGET #9 FY24 DEC 7,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</si>
</sst>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8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44" fontId="8" fillId="0" borderId="1" xfId="1" applyFont="1" applyBorder="1"/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4"/>
  <sheetViews>
    <sheetView tabSelected="1" zoomScale="96" zoomScaleNormal="96" workbookViewId="0">
      <selection activeCell="E65" sqref="E65"/>
    </sheetView>
  </sheetViews>
  <sheetFormatPr defaultColWidth="9.140625" defaultRowHeight="13.5" x14ac:dyDescent="0.25"/>
  <cols>
    <col min="1" max="1" width="43" style="40" customWidth="1"/>
    <col min="2" max="2" width="33.5703125" style="40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8" width="21" style="1" hidden="1" customWidth="1"/>
    <col min="9" max="16" width="18" style="1" hidden="1" customWidth="1"/>
    <col min="17" max="17" width="18" style="1" customWidth="1"/>
    <col min="18" max="18" width="12.140625" style="40" hidden="1" customWidth="1"/>
    <col min="19" max="19" width="12" style="40" bestFit="1" customWidth="1"/>
    <col min="20" max="16384" width="9.140625" style="40"/>
  </cols>
  <sheetData>
    <row r="1" spans="1:18" ht="20.25" x14ac:dyDescent="0.3">
      <c r="A1" s="40" t="s">
        <v>11</v>
      </c>
      <c r="B1" s="76" t="s">
        <v>10</v>
      </c>
      <c r="C1" s="77"/>
      <c r="D1" s="77"/>
      <c r="E1" s="77"/>
      <c r="F1" s="77"/>
      <c r="G1" s="77"/>
      <c r="H1" s="77"/>
      <c r="I1" s="53"/>
      <c r="J1" s="53"/>
      <c r="K1" s="53"/>
      <c r="L1" s="53"/>
      <c r="M1" s="53"/>
      <c r="N1" s="53"/>
      <c r="O1" s="53"/>
      <c r="P1" s="53"/>
      <c r="Q1" s="53"/>
    </row>
    <row r="2" spans="1:18" ht="20.25" x14ac:dyDescent="0.3">
      <c r="B2" s="41"/>
      <c r="C2" s="41"/>
      <c r="D2" s="41"/>
      <c r="E2" s="42"/>
      <c r="F2" s="42"/>
      <c r="G2" s="42"/>
    </row>
    <row r="3" spans="1:18" ht="20.25" x14ac:dyDescent="0.3">
      <c r="A3" s="43" t="s">
        <v>12</v>
      </c>
      <c r="B3" s="41" t="s">
        <v>7</v>
      </c>
      <c r="C3" s="44"/>
    </row>
    <row r="4" spans="1:18" ht="21" thickBot="1" x14ac:dyDescent="0.35">
      <c r="A4" s="43"/>
      <c r="B4" s="45"/>
      <c r="C4" s="44"/>
    </row>
    <row r="5" spans="1:18" s="12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5" t="s">
        <v>31</v>
      </c>
      <c r="H5" s="3" t="s">
        <v>52</v>
      </c>
      <c r="I5" s="55" t="s">
        <v>53</v>
      </c>
      <c r="J5" s="55" t="s">
        <v>61</v>
      </c>
      <c r="K5" s="55" t="s">
        <v>67</v>
      </c>
      <c r="L5" s="55" t="s">
        <v>75</v>
      </c>
      <c r="M5" s="55" t="s">
        <v>83</v>
      </c>
      <c r="N5" s="55" t="s">
        <v>91</v>
      </c>
      <c r="O5" s="55" t="s">
        <v>96</v>
      </c>
      <c r="P5" s="55" t="s">
        <v>99</v>
      </c>
      <c r="Q5" s="55" t="s">
        <v>105</v>
      </c>
      <c r="R5" s="33" t="s">
        <v>6</v>
      </c>
    </row>
    <row r="6" spans="1:18" s="12" customFormat="1" ht="16.5" hidden="1" x14ac:dyDescent="0.3">
      <c r="A6" s="20" t="s">
        <v>8</v>
      </c>
      <c r="B6" s="4"/>
      <c r="C6" s="5"/>
      <c r="D6" s="5"/>
      <c r="E6" s="6"/>
      <c r="F6" s="7"/>
      <c r="G6" s="7"/>
      <c r="H6" s="7"/>
      <c r="I6" s="54"/>
      <c r="J6" s="54"/>
      <c r="K6" s="54"/>
      <c r="L6" s="54"/>
      <c r="M6" s="54"/>
      <c r="N6" s="54"/>
      <c r="O6" s="54"/>
      <c r="P6" s="54"/>
      <c r="Q6" s="54"/>
      <c r="R6" s="23"/>
    </row>
    <row r="7" spans="1:18" s="12" customFormat="1" ht="16.5" hidden="1" x14ac:dyDescent="0.3">
      <c r="A7" s="8" t="s">
        <v>84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68"/>
      <c r="N7" s="68"/>
      <c r="O7" s="68"/>
      <c r="P7" s="68"/>
      <c r="Q7" s="68"/>
      <c r="R7" s="72"/>
    </row>
    <row r="8" spans="1:18" s="12" customFormat="1" ht="16.5" hidden="1" x14ac:dyDescent="0.3">
      <c r="A8" s="21" t="s">
        <v>85</v>
      </c>
      <c r="B8" s="9" t="s">
        <v>58</v>
      </c>
      <c r="C8" s="48" t="s">
        <v>86</v>
      </c>
      <c r="D8" s="59" t="s">
        <v>23</v>
      </c>
      <c r="E8" s="60" t="s">
        <v>24</v>
      </c>
      <c r="F8" s="8" t="s">
        <v>17</v>
      </c>
      <c r="G8" s="8"/>
      <c r="H8" s="10"/>
      <c r="I8" s="10"/>
      <c r="J8" s="10"/>
      <c r="K8" s="10"/>
      <c r="L8" s="10"/>
      <c r="M8" s="73">
        <v>95000</v>
      </c>
      <c r="N8" s="73"/>
      <c r="O8" s="73"/>
      <c r="P8" s="73"/>
      <c r="Q8" s="73"/>
      <c r="R8" s="61">
        <f>SUM(M8)</f>
        <v>95000</v>
      </c>
    </row>
    <row r="9" spans="1:18" s="12" customFormat="1" ht="17.25" hidden="1" thickBot="1" x14ac:dyDescent="0.35">
      <c r="A9" s="26" t="s">
        <v>97</v>
      </c>
      <c r="B9" s="69" t="s">
        <v>58</v>
      </c>
      <c r="C9" s="62" t="s">
        <v>98</v>
      </c>
      <c r="D9" s="59" t="s">
        <v>29</v>
      </c>
      <c r="E9" s="59" t="s">
        <v>30</v>
      </c>
      <c r="F9" s="9" t="s">
        <v>13</v>
      </c>
      <c r="G9" s="9"/>
      <c r="H9" s="10"/>
      <c r="I9" s="10"/>
      <c r="J9" s="10"/>
      <c r="K9" s="10"/>
      <c r="L9" s="10"/>
      <c r="M9" s="73"/>
      <c r="N9" s="73"/>
      <c r="O9" s="73">
        <v>317671</v>
      </c>
      <c r="P9" s="73"/>
      <c r="Q9" s="73"/>
      <c r="R9" s="61">
        <f>SUM(O9)</f>
        <v>317671</v>
      </c>
    </row>
    <row r="10" spans="1:18" s="12" customFormat="1" ht="17.25" hidden="1" thickTop="1" x14ac:dyDescent="0.3">
      <c r="A10" s="26"/>
      <c r="B10" s="9"/>
      <c r="C10" s="8"/>
      <c r="D10" s="8"/>
      <c r="E10" s="8"/>
      <c r="F10" s="9"/>
      <c r="G10" s="9"/>
      <c r="H10" s="10"/>
      <c r="I10" s="10"/>
      <c r="J10" s="10"/>
      <c r="K10" s="10"/>
      <c r="L10" s="10"/>
      <c r="M10" s="73"/>
      <c r="N10" s="73"/>
      <c r="O10" s="73"/>
      <c r="P10" s="73"/>
      <c r="Q10" s="73"/>
      <c r="R10" s="61">
        <f>SUM(H10:H10)</f>
        <v>0</v>
      </c>
    </row>
    <row r="11" spans="1:18" s="12" customFormat="1" ht="16.5" hidden="1" x14ac:dyDescent="0.3">
      <c r="A11" s="26"/>
      <c r="B11" s="9"/>
      <c r="C11" s="22"/>
      <c r="D11" s="22"/>
      <c r="E11" s="22"/>
      <c r="F11" s="9"/>
      <c r="G11" s="9"/>
      <c r="H11" s="10"/>
      <c r="I11" s="10"/>
      <c r="J11" s="10"/>
      <c r="K11" s="10"/>
      <c r="L11" s="10"/>
      <c r="M11" s="73"/>
      <c r="N11" s="73"/>
      <c r="O11" s="73"/>
      <c r="P11" s="73"/>
      <c r="Q11" s="73"/>
      <c r="R11" s="61">
        <f>SUM(H11:H11)</f>
        <v>0</v>
      </c>
    </row>
    <row r="12" spans="1:18" s="12" customFormat="1" ht="16.5" hidden="1" x14ac:dyDescent="0.3">
      <c r="A12" s="26"/>
      <c r="B12" s="9"/>
      <c r="C12" s="22"/>
      <c r="D12" s="22"/>
      <c r="E12" s="22"/>
      <c r="F12" s="9"/>
      <c r="G12" s="9"/>
      <c r="H12" s="10"/>
      <c r="I12" s="10"/>
      <c r="J12" s="10"/>
      <c r="K12" s="10"/>
      <c r="L12" s="10"/>
      <c r="M12" s="73"/>
      <c r="N12" s="73"/>
      <c r="O12" s="73"/>
      <c r="P12" s="73"/>
      <c r="Q12" s="73"/>
      <c r="R12" s="61"/>
    </row>
    <row r="13" spans="1:18" s="12" customFormat="1" ht="16.5" hidden="1" x14ac:dyDescent="0.3">
      <c r="A13" s="20" t="s">
        <v>8</v>
      </c>
      <c r="B13" s="9"/>
      <c r="C13" s="22"/>
      <c r="D13" s="22"/>
      <c r="E13" s="22"/>
      <c r="F13" s="9"/>
      <c r="G13" s="9"/>
      <c r="H13" s="10"/>
      <c r="I13" s="10"/>
      <c r="J13" s="10"/>
      <c r="K13" s="10"/>
      <c r="L13" s="10"/>
      <c r="M13" s="73"/>
      <c r="N13" s="73"/>
      <c r="O13" s="73"/>
      <c r="P13" s="73"/>
      <c r="Q13" s="73"/>
      <c r="R13" s="61"/>
    </row>
    <row r="14" spans="1:18" s="12" customFormat="1" ht="14.1" hidden="1" customHeight="1" x14ac:dyDescent="0.3">
      <c r="A14" s="8" t="s">
        <v>48</v>
      </c>
      <c r="B14" s="9"/>
      <c r="C14" s="22"/>
      <c r="D14" s="22"/>
      <c r="E14" s="22"/>
      <c r="F14" s="9"/>
      <c r="G14" s="9"/>
      <c r="H14" s="10"/>
      <c r="I14" s="10"/>
      <c r="J14" s="10"/>
      <c r="K14" s="10"/>
      <c r="L14" s="10"/>
      <c r="M14" s="73"/>
      <c r="N14" s="73"/>
      <c r="O14" s="73"/>
      <c r="P14" s="73"/>
      <c r="Q14" s="73"/>
      <c r="R14" s="61"/>
    </row>
    <row r="15" spans="1:18" s="12" customFormat="1" ht="16.5" hidden="1" x14ac:dyDescent="0.3">
      <c r="A15" s="13" t="s">
        <v>102</v>
      </c>
      <c r="B15" s="9" t="s">
        <v>58</v>
      </c>
      <c r="C15" s="8" t="s">
        <v>103</v>
      </c>
      <c r="D15" s="8" t="s">
        <v>26</v>
      </c>
      <c r="E15" s="8" t="s">
        <v>27</v>
      </c>
      <c r="F15" s="9">
        <v>17.207000000000001</v>
      </c>
      <c r="G15" s="63" t="s">
        <v>32</v>
      </c>
      <c r="H15" s="10"/>
      <c r="I15" s="10"/>
      <c r="J15" s="10"/>
      <c r="K15" s="10"/>
      <c r="L15" s="10"/>
      <c r="M15" s="73"/>
      <c r="N15" s="73"/>
      <c r="O15" s="73"/>
      <c r="P15" s="73">
        <f>124814-1</f>
        <v>124813</v>
      </c>
      <c r="Q15" s="73"/>
      <c r="R15" s="61">
        <f>SUM(P15)</f>
        <v>124813</v>
      </c>
    </row>
    <row r="16" spans="1:18" s="12" customFormat="1" ht="16.5" hidden="1" x14ac:dyDescent="0.3">
      <c r="A16" s="13" t="s">
        <v>102</v>
      </c>
      <c r="B16" s="9" t="s">
        <v>60</v>
      </c>
      <c r="C16" s="8" t="s">
        <v>103</v>
      </c>
      <c r="D16" s="8" t="s">
        <v>26</v>
      </c>
      <c r="E16" s="8" t="s">
        <v>27</v>
      </c>
      <c r="F16" s="9">
        <v>17.207000000000001</v>
      </c>
      <c r="G16" s="63" t="s">
        <v>32</v>
      </c>
      <c r="H16" s="10"/>
      <c r="I16" s="10"/>
      <c r="J16" s="10"/>
      <c r="K16" s="10"/>
      <c r="L16" s="10"/>
      <c r="M16" s="73"/>
      <c r="N16" s="73"/>
      <c r="O16" s="73"/>
      <c r="P16" s="73">
        <v>1</v>
      </c>
      <c r="Q16" s="73"/>
      <c r="R16" s="61">
        <f t="shared" ref="R16:R41" si="0">SUM(P16)</f>
        <v>1</v>
      </c>
    </row>
    <row r="17" spans="1:18" s="12" customFormat="1" ht="16.5" hidden="1" x14ac:dyDescent="0.3">
      <c r="A17" s="13" t="s">
        <v>104</v>
      </c>
      <c r="B17" s="9" t="s">
        <v>58</v>
      </c>
      <c r="C17" s="8" t="s">
        <v>103</v>
      </c>
      <c r="D17" s="8" t="s">
        <v>26</v>
      </c>
      <c r="E17" s="8" t="s">
        <v>28</v>
      </c>
      <c r="F17" s="9" t="s">
        <v>14</v>
      </c>
      <c r="G17" s="63" t="s">
        <v>32</v>
      </c>
      <c r="H17" s="10"/>
      <c r="I17" s="10"/>
      <c r="J17" s="10"/>
      <c r="K17" s="10"/>
      <c r="L17" s="10"/>
      <c r="M17" s="73"/>
      <c r="N17" s="73"/>
      <c r="O17" s="73"/>
      <c r="P17" s="73">
        <f>38848-1</f>
        <v>38847</v>
      </c>
      <c r="Q17" s="73"/>
      <c r="R17" s="61">
        <f t="shared" si="0"/>
        <v>38847</v>
      </c>
    </row>
    <row r="18" spans="1:18" s="12" customFormat="1" ht="16.5" hidden="1" x14ac:dyDescent="0.3">
      <c r="A18" s="13" t="s">
        <v>104</v>
      </c>
      <c r="B18" s="9" t="s">
        <v>60</v>
      </c>
      <c r="C18" s="8" t="s">
        <v>103</v>
      </c>
      <c r="D18" s="8" t="s">
        <v>26</v>
      </c>
      <c r="E18" s="8" t="s">
        <v>28</v>
      </c>
      <c r="F18" s="9" t="s">
        <v>14</v>
      </c>
      <c r="G18" s="63" t="s">
        <v>32</v>
      </c>
      <c r="H18" s="10"/>
      <c r="I18" s="10"/>
      <c r="J18" s="10"/>
      <c r="K18" s="10"/>
      <c r="L18" s="10"/>
      <c r="M18" s="73"/>
      <c r="N18" s="73"/>
      <c r="O18" s="73"/>
      <c r="P18" s="73">
        <v>1</v>
      </c>
      <c r="Q18" s="73"/>
      <c r="R18" s="61">
        <f t="shared" si="0"/>
        <v>1</v>
      </c>
    </row>
    <row r="19" spans="1:18" s="12" customFormat="1" ht="16.5" hidden="1" x14ac:dyDescent="0.3">
      <c r="A19" s="65" t="s">
        <v>45</v>
      </c>
      <c r="B19" s="9" t="s">
        <v>49</v>
      </c>
      <c r="C19" s="7" t="s">
        <v>46</v>
      </c>
      <c r="D19" s="7" t="s">
        <v>18</v>
      </c>
      <c r="E19" s="7" t="s">
        <v>19</v>
      </c>
      <c r="F19" s="66">
        <v>10.561</v>
      </c>
      <c r="G19" s="27"/>
      <c r="H19" s="68">
        <v>3304.6699999999992</v>
      </c>
      <c r="I19" s="68"/>
      <c r="J19" s="68"/>
      <c r="K19" s="68"/>
      <c r="L19" s="68"/>
      <c r="M19" s="68"/>
      <c r="N19" s="68"/>
      <c r="O19" s="68"/>
      <c r="P19" s="68"/>
      <c r="Q19" s="68"/>
      <c r="R19" s="61">
        <f t="shared" si="0"/>
        <v>0</v>
      </c>
    </row>
    <row r="20" spans="1:18" s="12" customFormat="1" ht="16.5" hidden="1" x14ac:dyDescent="0.3">
      <c r="A20" s="13"/>
      <c r="B20" s="9"/>
      <c r="C20" s="8"/>
      <c r="D20" s="8"/>
      <c r="E20" s="8"/>
      <c r="F20" s="9"/>
      <c r="G20" s="9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61">
        <f t="shared" si="0"/>
        <v>0</v>
      </c>
    </row>
    <row r="21" spans="1:18" s="12" customFormat="1" ht="16.5" hidden="1" x14ac:dyDescent="0.3">
      <c r="A21" s="3" t="s">
        <v>8</v>
      </c>
      <c r="B21" s="9"/>
      <c r="C21" s="47"/>
      <c r="D21" s="8"/>
      <c r="E21" s="47"/>
      <c r="F21" s="9"/>
      <c r="G21" s="9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61">
        <f t="shared" si="0"/>
        <v>0</v>
      </c>
    </row>
    <row r="22" spans="1:18" s="38" customFormat="1" ht="16.5" hidden="1" x14ac:dyDescent="0.3">
      <c r="A22" s="8" t="s">
        <v>33</v>
      </c>
      <c r="B22" s="4"/>
      <c r="C22" s="7"/>
      <c r="D22" s="7"/>
      <c r="E22" s="4"/>
      <c r="F22" s="4"/>
      <c r="G22" s="4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61">
        <f t="shared" si="0"/>
        <v>0</v>
      </c>
    </row>
    <row r="23" spans="1:18" s="12" customFormat="1" ht="16.5" hidden="1" x14ac:dyDescent="0.3">
      <c r="A23" s="24" t="s">
        <v>37</v>
      </c>
      <c r="B23" s="9" t="s">
        <v>20</v>
      </c>
      <c r="C23" s="46" t="s">
        <v>38</v>
      </c>
      <c r="D23" s="37" t="s">
        <v>16</v>
      </c>
      <c r="E23" s="37" t="s">
        <v>39</v>
      </c>
      <c r="F23" s="8">
        <v>17.245000000000001</v>
      </c>
      <c r="G23" s="63" t="s">
        <v>34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61">
        <f t="shared" si="0"/>
        <v>0</v>
      </c>
    </row>
    <row r="24" spans="1:18" s="38" customFormat="1" ht="16.5" hidden="1" x14ac:dyDescent="0.3">
      <c r="A24" s="24" t="s">
        <v>37</v>
      </c>
      <c r="B24" s="9" t="s">
        <v>40</v>
      </c>
      <c r="C24" s="46" t="s">
        <v>38</v>
      </c>
      <c r="D24" s="37" t="s">
        <v>16</v>
      </c>
      <c r="E24" s="37" t="s">
        <v>39</v>
      </c>
      <c r="F24" s="8">
        <v>17.245000000000001</v>
      </c>
      <c r="G24" s="63" t="s">
        <v>34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61">
        <f t="shared" si="0"/>
        <v>0</v>
      </c>
    </row>
    <row r="25" spans="1:18" s="38" customFormat="1" ht="15" hidden="1" x14ac:dyDescent="0.25">
      <c r="A25" s="24"/>
      <c r="B25" s="9"/>
      <c r="C25" s="8"/>
      <c r="D25" s="8"/>
      <c r="E25" s="8"/>
      <c r="F25" s="8"/>
      <c r="G25" s="8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61">
        <f t="shared" si="0"/>
        <v>0</v>
      </c>
    </row>
    <row r="26" spans="1:18" s="38" customFormat="1" ht="15" hidden="1" x14ac:dyDescent="0.25">
      <c r="A26" s="31"/>
      <c r="B26" s="32"/>
      <c r="C26" s="8"/>
      <c r="D26" s="8"/>
      <c r="E26" s="8"/>
      <c r="F26" s="8"/>
      <c r="G26" s="8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61">
        <f t="shared" si="0"/>
        <v>0</v>
      </c>
    </row>
    <row r="27" spans="1:18" s="38" customFormat="1" ht="15" hidden="1" x14ac:dyDescent="0.25">
      <c r="A27" s="31"/>
      <c r="B27" s="9"/>
      <c r="C27" s="8"/>
      <c r="D27" s="8"/>
      <c r="E27" s="8"/>
      <c r="F27" s="8"/>
      <c r="G27" s="8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61">
        <f t="shared" si="0"/>
        <v>0</v>
      </c>
    </row>
    <row r="28" spans="1:18" s="38" customFormat="1" ht="15" hidden="1" x14ac:dyDescent="0.25">
      <c r="A28" s="31"/>
      <c r="B28" s="9"/>
      <c r="C28" s="8"/>
      <c r="D28" s="8"/>
      <c r="E28" s="8"/>
      <c r="F28" s="8"/>
      <c r="G28" s="8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61">
        <f t="shared" si="0"/>
        <v>0</v>
      </c>
    </row>
    <row r="29" spans="1:18" s="12" customFormat="1" ht="16.5" hidden="1" x14ac:dyDescent="0.3">
      <c r="A29" s="14"/>
      <c r="B29" s="4"/>
      <c r="C29" s="5"/>
      <c r="D29" s="5"/>
      <c r="E29" s="6"/>
      <c r="F29" s="7"/>
      <c r="G29" s="7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61">
        <f t="shared" si="0"/>
        <v>0</v>
      </c>
    </row>
    <row r="30" spans="1:18" s="12" customFormat="1" ht="16.5" hidden="1" x14ac:dyDescent="0.3">
      <c r="A30" s="20" t="s">
        <v>8</v>
      </c>
      <c r="B30" s="4"/>
      <c r="C30" s="5"/>
      <c r="D30" s="5"/>
      <c r="E30" s="6"/>
      <c r="F30" s="7"/>
      <c r="G30" s="7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61">
        <f t="shared" si="0"/>
        <v>0</v>
      </c>
    </row>
    <row r="31" spans="1:18" s="12" customFormat="1" ht="16.5" hidden="1" x14ac:dyDescent="0.3">
      <c r="A31" s="8" t="s">
        <v>66</v>
      </c>
      <c r="B31" s="4"/>
      <c r="C31" s="5"/>
      <c r="D31" s="5"/>
      <c r="E31" s="6"/>
      <c r="F31" s="7"/>
      <c r="G31" s="7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61">
        <f t="shared" si="0"/>
        <v>0</v>
      </c>
    </row>
    <row r="32" spans="1:18" s="12" customFormat="1" ht="16.5" hidden="1" x14ac:dyDescent="0.3">
      <c r="A32" s="56" t="s">
        <v>68</v>
      </c>
      <c r="B32" s="69" t="s">
        <v>58</v>
      </c>
      <c r="C32" s="8" t="s">
        <v>69</v>
      </c>
      <c r="D32" s="8" t="s">
        <v>70</v>
      </c>
      <c r="E32" s="8" t="s">
        <v>71</v>
      </c>
      <c r="F32" s="8">
        <v>17.225000000000001</v>
      </c>
      <c r="G32" s="67" t="s">
        <v>47</v>
      </c>
      <c r="H32" s="35"/>
      <c r="I32" s="35"/>
      <c r="J32" s="35"/>
      <c r="K32" s="35">
        <f>56002.13-1</f>
        <v>56001.13</v>
      </c>
      <c r="L32" s="35"/>
      <c r="M32" s="35"/>
      <c r="N32" s="35"/>
      <c r="O32" s="35"/>
      <c r="P32" s="35"/>
      <c r="Q32" s="35"/>
      <c r="R32" s="61">
        <f t="shared" si="0"/>
        <v>0</v>
      </c>
    </row>
    <row r="33" spans="1:19" s="12" customFormat="1" ht="16.5" hidden="1" x14ac:dyDescent="0.3">
      <c r="A33" s="56" t="s">
        <v>68</v>
      </c>
      <c r="B33" s="9" t="s">
        <v>72</v>
      </c>
      <c r="C33" s="8" t="s">
        <v>69</v>
      </c>
      <c r="D33" s="8" t="s">
        <v>70</v>
      </c>
      <c r="E33" s="8" t="s">
        <v>71</v>
      </c>
      <c r="F33" s="8">
        <v>17.225000000000001</v>
      </c>
      <c r="G33" s="67" t="s">
        <v>47</v>
      </c>
      <c r="H33" s="35"/>
      <c r="I33" s="35"/>
      <c r="J33" s="35"/>
      <c r="K33" s="35">
        <v>1</v>
      </c>
      <c r="L33" s="35"/>
      <c r="M33" s="35"/>
      <c r="N33" s="35"/>
      <c r="O33" s="35"/>
      <c r="P33" s="35"/>
      <c r="Q33" s="35"/>
      <c r="R33" s="61">
        <f t="shared" si="0"/>
        <v>0</v>
      </c>
    </row>
    <row r="34" spans="1:19" s="12" customFormat="1" ht="16.5" hidden="1" x14ac:dyDescent="0.3">
      <c r="A34" s="31"/>
      <c r="B34" s="9"/>
      <c r="C34" s="8"/>
      <c r="D34" s="8"/>
      <c r="E34" s="8"/>
      <c r="F34" s="8"/>
      <c r="G34" s="8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61">
        <f t="shared" si="0"/>
        <v>0</v>
      </c>
    </row>
    <row r="35" spans="1:19" s="12" customFormat="1" ht="16.5" hidden="1" x14ac:dyDescent="0.3">
      <c r="A35" s="31"/>
      <c r="B35" s="9"/>
      <c r="C35" s="8"/>
      <c r="D35" s="8"/>
      <c r="E35" s="8"/>
      <c r="F35" s="8"/>
      <c r="G35" s="8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61">
        <f t="shared" si="0"/>
        <v>0</v>
      </c>
    </row>
    <row r="36" spans="1:19" s="12" customFormat="1" ht="16.5" hidden="1" x14ac:dyDescent="0.3">
      <c r="A36" s="31"/>
      <c r="B36" s="9"/>
      <c r="C36" s="8"/>
      <c r="D36" s="8"/>
      <c r="E36" s="8"/>
      <c r="F36" s="8"/>
      <c r="G36" s="8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61">
        <f t="shared" si="0"/>
        <v>0</v>
      </c>
      <c r="S36" s="39"/>
    </row>
    <row r="37" spans="1:19" s="12" customFormat="1" ht="16.5" hidden="1" x14ac:dyDescent="0.3">
      <c r="A37"/>
      <c r="B37"/>
      <c r="C37" s="8"/>
      <c r="D37" s="8"/>
      <c r="E37" s="8"/>
      <c r="F37" s="30"/>
      <c r="G37" s="30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61">
        <f t="shared" si="0"/>
        <v>0</v>
      </c>
    </row>
    <row r="38" spans="1:19" s="12" customFormat="1" ht="16.5" hidden="1" x14ac:dyDescent="0.3">
      <c r="A38" s="13"/>
      <c r="B38" s="9"/>
      <c r="C38" s="8"/>
      <c r="D38" s="8"/>
      <c r="E38" s="8"/>
      <c r="F38" s="30"/>
      <c r="G38" s="30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61">
        <f t="shared" si="0"/>
        <v>0</v>
      </c>
    </row>
    <row r="39" spans="1:19" s="38" customFormat="1" ht="16.5" hidden="1" x14ac:dyDescent="0.3">
      <c r="A39" s="14"/>
      <c r="B39" s="4"/>
      <c r="C39" s="5"/>
      <c r="D39" s="5"/>
      <c r="E39" s="5"/>
      <c r="F39" s="4"/>
      <c r="G39" s="4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61">
        <f t="shared" si="0"/>
        <v>0</v>
      </c>
    </row>
    <row r="40" spans="1:19" s="38" customFormat="1" ht="16.5" x14ac:dyDescent="0.3">
      <c r="A40" s="20" t="s">
        <v>8</v>
      </c>
      <c r="B40" s="4"/>
      <c r="C40" s="5"/>
      <c r="D40" s="5"/>
      <c r="E40" s="5"/>
      <c r="F40" s="4"/>
      <c r="G40" s="4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61">
        <f t="shared" si="0"/>
        <v>0</v>
      </c>
    </row>
    <row r="41" spans="1:19" s="38" customFormat="1" ht="16.5" x14ac:dyDescent="0.3">
      <c r="A41" s="8" t="s">
        <v>54</v>
      </c>
      <c r="B41" s="4"/>
      <c r="C41" s="5"/>
      <c r="D41" s="5"/>
      <c r="E41" s="5"/>
      <c r="F41" s="7"/>
      <c r="G41" s="7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61">
        <f t="shared" si="0"/>
        <v>0</v>
      </c>
    </row>
    <row r="42" spans="1:19" s="12" customFormat="1" ht="16.5" hidden="1" x14ac:dyDescent="0.3">
      <c r="A42" s="57" t="s">
        <v>57</v>
      </c>
      <c r="B42" s="69" t="s">
        <v>58</v>
      </c>
      <c r="C42" s="70" t="s">
        <v>59</v>
      </c>
      <c r="D42" s="58" t="s">
        <v>21</v>
      </c>
      <c r="E42" s="58">
        <v>6501</v>
      </c>
      <c r="F42" s="9">
        <v>17.259</v>
      </c>
      <c r="G42" s="64" t="s">
        <v>35</v>
      </c>
      <c r="H42" s="34"/>
      <c r="I42" s="34">
        <f>569910-1</f>
        <v>569909</v>
      </c>
      <c r="J42" s="34"/>
      <c r="K42" s="34"/>
      <c r="L42" s="34"/>
      <c r="M42" s="34"/>
      <c r="N42" s="34"/>
      <c r="O42" s="34"/>
      <c r="P42" s="34"/>
      <c r="Q42" s="34"/>
      <c r="R42" s="61">
        <f>SUM(H42:Q42)</f>
        <v>569909</v>
      </c>
    </row>
    <row r="43" spans="1:19" s="12" customFormat="1" ht="16.5" hidden="1" x14ac:dyDescent="0.3">
      <c r="A43" s="57" t="s">
        <v>57</v>
      </c>
      <c r="B43" s="9" t="s">
        <v>60</v>
      </c>
      <c r="C43" s="70" t="s">
        <v>59</v>
      </c>
      <c r="D43" s="58" t="s">
        <v>21</v>
      </c>
      <c r="E43" s="58">
        <v>6501</v>
      </c>
      <c r="F43" s="9">
        <v>17.259</v>
      </c>
      <c r="G43" s="64" t="s">
        <v>35</v>
      </c>
      <c r="H43" s="34"/>
      <c r="I43" s="34">
        <v>1</v>
      </c>
      <c r="J43" s="34"/>
      <c r="K43" s="34"/>
      <c r="L43" s="34"/>
      <c r="M43" s="34"/>
      <c r="N43" s="34"/>
      <c r="O43" s="34"/>
      <c r="P43" s="34"/>
      <c r="Q43" s="34"/>
      <c r="R43" s="61">
        <f t="shared" ref="R43:R64" si="1">SUM(H43:Q43)</f>
        <v>1</v>
      </c>
    </row>
    <row r="44" spans="1:19" s="12" customFormat="1" ht="16.5" hidden="1" x14ac:dyDescent="0.3">
      <c r="A44" s="13" t="s">
        <v>92</v>
      </c>
      <c r="B44" s="69" t="s">
        <v>58</v>
      </c>
      <c r="C44" s="8" t="s">
        <v>93</v>
      </c>
      <c r="D44" s="47" t="s">
        <v>25</v>
      </c>
      <c r="E44" s="47">
        <v>6502</v>
      </c>
      <c r="F44" s="8">
        <v>17.257999999999999</v>
      </c>
      <c r="G44" s="64" t="s">
        <v>35</v>
      </c>
      <c r="H44" s="35"/>
      <c r="I44" s="35"/>
      <c r="J44" s="35"/>
      <c r="K44" s="35"/>
      <c r="L44" s="35"/>
      <c r="M44" s="35"/>
      <c r="N44" s="35">
        <f>102540-1</f>
        <v>102539</v>
      </c>
      <c r="O44" s="35"/>
      <c r="P44" s="35"/>
      <c r="Q44" s="35"/>
      <c r="R44" s="61">
        <f t="shared" si="1"/>
        <v>102539</v>
      </c>
    </row>
    <row r="45" spans="1:19" s="12" customFormat="1" ht="16.5" hidden="1" x14ac:dyDescent="0.3">
      <c r="A45" s="13" t="s">
        <v>92</v>
      </c>
      <c r="B45" s="9" t="s">
        <v>60</v>
      </c>
      <c r="C45" s="8" t="s">
        <v>93</v>
      </c>
      <c r="D45" s="47" t="s">
        <v>25</v>
      </c>
      <c r="E45" s="47">
        <v>6502</v>
      </c>
      <c r="F45" s="8">
        <v>17.257999999999999</v>
      </c>
      <c r="G45" s="64" t="s">
        <v>35</v>
      </c>
      <c r="H45" s="35"/>
      <c r="I45" s="35"/>
      <c r="J45" s="35"/>
      <c r="K45" s="35"/>
      <c r="L45" s="35"/>
      <c r="M45" s="35"/>
      <c r="N45" s="35">
        <v>1</v>
      </c>
      <c r="O45" s="35"/>
      <c r="P45" s="35"/>
      <c r="Q45" s="35"/>
      <c r="R45" s="61">
        <f t="shared" si="1"/>
        <v>1</v>
      </c>
    </row>
    <row r="46" spans="1:19" s="38" customFormat="1" ht="16.5" hidden="1" x14ac:dyDescent="0.3">
      <c r="A46" s="24" t="s">
        <v>64</v>
      </c>
      <c r="B46" s="69" t="s">
        <v>58</v>
      </c>
      <c r="C46" s="71" t="s">
        <v>65</v>
      </c>
      <c r="D46" s="47" t="s">
        <v>22</v>
      </c>
      <c r="E46" s="47">
        <v>6503</v>
      </c>
      <c r="F46" s="8">
        <v>17.277999999999999</v>
      </c>
      <c r="G46" s="64" t="s">
        <v>35</v>
      </c>
      <c r="H46" s="34"/>
      <c r="I46" s="34"/>
      <c r="J46" s="34">
        <f>125629-1</f>
        <v>125628</v>
      </c>
      <c r="K46" s="34"/>
      <c r="L46" s="34"/>
      <c r="M46" s="34"/>
      <c r="N46" s="34"/>
      <c r="O46" s="34"/>
      <c r="P46" s="34"/>
      <c r="Q46" s="34"/>
      <c r="R46" s="61">
        <f t="shared" si="1"/>
        <v>125628</v>
      </c>
    </row>
    <row r="47" spans="1:19" s="38" customFormat="1" ht="16.5" hidden="1" x14ac:dyDescent="0.3">
      <c r="A47" s="24" t="s">
        <v>64</v>
      </c>
      <c r="B47" s="9" t="s">
        <v>60</v>
      </c>
      <c r="C47" s="71" t="s">
        <v>65</v>
      </c>
      <c r="D47" s="47" t="s">
        <v>22</v>
      </c>
      <c r="E47" s="47">
        <v>6503</v>
      </c>
      <c r="F47" s="8">
        <v>17.277999999999999</v>
      </c>
      <c r="G47" s="64" t="s">
        <v>35</v>
      </c>
      <c r="H47" s="34"/>
      <c r="I47" s="34"/>
      <c r="J47" s="34">
        <v>1</v>
      </c>
      <c r="K47" s="34"/>
      <c r="L47" s="34"/>
      <c r="M47" s="34"/>
      <c r="N47" s="34"/>
      <c r="O47" s="34"/>
      <c r="P47" s="34"/>
      <c r="Q47" s="34"/>
      <c r="R47" s="61">
        <f t="shared" si="1"/>
        <v>1</v>
      </c>
    </row>
    <row r="48" spans="1:19" s="12" customFormat="1" ht="16.5" x14ac:dyDescent="0.3">
      <c r="A48" s="13" t="s">
        <v>92</v>
      </c>
      <c r="B48" s="74" t="s">
        <v>58</v>
      </c>
      <c r="C48" s="8" t="s">
        <v>106</v>
      </c>
      <c r="D48" s="8" t="s">
        <v>25</v>
      </c>
      <c r="E48" s="8">
        <v>6502</v>
      </c>
      <c r="F48" s="8">
        <v>17.257999999999999</v>
      </c>
      <c r="G48" s="75" t="s">
        <v>35</v>
      </c>
      <c r="H48" s="34"/>
      <c r="I48" s="34"/>
      <c r="J48" s="34"/>
      <c r="K48" s="34"/>
      <c r="L48" s="34"/>
      <c r="M48" s="34"/>
      <c r="N48" s="34"/>
      <c r="O48" s="34"/>
      <c r="P48" s="34"/>
      <c r="Q48" s="34">
        <f>418827-1</f>
        <v>418826</v>
      </c>
      <c r="R48" s="61">
        <f t="shared" si="1"/>
        <v>418826</v>
      </c>
    </row>
    <row r="49" spans="1:18" s="12" customFormat="1" ht="16.5" x14ac:dyDescent="0.3">
      <c r="A49" s="13" t="s">
        <v>92</v>
      </c>
      <c r="B49" s="9" t="s">
        <v>60</v>
      </c>
      <c r="C49" s="8" t="s">
        <v>106</v>
      </c>
      <c r="D49" s="8" t="s">
        <v>25</v>
      </c>
      <c r="E49" s="8">
        <v>6502</v>
      </c>
      <c r="F49" s="8">
        <v>17.257999999999999</v>
      </c>
      <c r="G49" s="75" t="s">
        <v>35</v>
      </c>
      <c r="H49" s="34"/>
      <c r="I49" s="34"/>
      <c r="J49" s="34"/>
      <c r="K49" s="34"/>
      <c r="L49" s="34"/>
      <c r="M49" s="34"/>
      <c r="N49" s="34"/>
      <c r="O49" s="34"/>
      <c r="P49" s="34"/>
      <c r="Q49" s="34">
        <v>1</v>
      </c>
      <c r="R49" s="61">
        <f t="shared" si="1"/>
        <v>1</v>
      </c>
    </row>
    <row r="50" spans="1:18" s="12" customFormat="1" ht="16.5" x14ac:dyDescent="0.3">
      <c r="A50" s="24" t="s">
        <v>64</v>
      </c>
      <c r="B50" s="74" t="s">
        <v>58</v>
      </c>
      <c r="C50" s="63" t="s">
        <v>107</v>
      </c>
      <c r="D50" s="8" t="s">
        <v>22</v>
      </c>
      <c r="E50" s="8">
        <v>6503</v>
      </c>
      <c r="F50" s="8">
        <v>17.277999999999999</v>
      </c>
      <c r="G50" s="75" t="s">
        <v>35</v>
      </c>
      <c r="H50" s="34"/>
      <c r="I50" s="34"/>
      <c r="J50" s="34"/>
      <c r="K50" s="34"/>
      <c r="L50" s="34"/>
      <c r="M50" s="34"/>
      <c r="N50" s="34"/>
      <c r="O50" s="34"/>
      <c r="P50" s="34"/>
      <c r="Q50" s="34">
        <f>456917-1</f>
        <v>456916</v>
      </c>
      <c r="R50" s="61">
        <f t="shared" si="1"/>
        <v>456916</v>
      </c>
    </row>
    <row r="51" spans="1:18" s="12" customFormat="1" ht="16.5" x14ac:dyDescent="0.3">
      <c r="A51" s="24" t="s">
        <v>64</v>
      </c>
      <c r="B51" s="9" t="s">
        <v>60</v>
      </c>
      <c r="C51" s="63" t="s">
        <v>107</v>
      </c>
      <c r="D51" s="8" t="s">
        <v>22</v>
      </c>
      <c r="E51" s="8">
        <v>6503</v>
      </c>
      <c r="F51" s="8">
        <v>17.277999999999999</v>
      </c>
      <c r="G51" s="75" t="s">
        <v>35</v>
      </c>
      <c r="H51" s="34"/>
      <c r="I51" s="34"/>
      <c r="J51" s="34"/>
      <c r="K51" s="34"/>
      <c r="L51" s="34"/>
      <c r="M51" s="34"/>
      <c r="N51" s="34"/>
      <c r="O51" s="34"/>
      <c r="P51" s="34"/>
      <c r="Q51" s="34">
        <v>1</v>
      </c>
      <c r="R51" s="61">
        <f t="shared" si="1"/>
        <v>1</v>
      </c>
    </row>
    <row r="52" spans="1:18" s="12" customFormat="1" ht="16.5" x14ac:dyDescent="0.3">
      <c r="A52" s="24"/>
      <c r="B52" s="9"/>
      <c r="C52" s="33"/>
      <c r="D52" s="8"/>
      <c r="E52" s="9"/>
      <c r="F52" s="8"/>
      <c r="G52" s="8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61">
        <f t="shared" si="1"/>
        <v>0</v>
      </c>
    </row>
    <row r="53" spans="1:18" s="12" customFormat="1" ht="16.5" x14ac:dyDescent="0.3">
      <c r="A53" s="24"/>
      <c r="B53" s="9"/>
      <c r="C53" s="33"/>
      <c r="D53" s="8"/>
      <c r="E53" s="9"/>
      <c r="F53" s="8"/>
      <c r="G53" s="8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61">
        <f t="shared" si="1"/>
        <v>0</v>
      </c>
    </row>
    <row r="54" spans="1:18" s="12" customFormat="1" ht="18.75" x14ac:dyDescent="0.3">
      <c r="A54" s="49"/>
      <c r="B54" s="9"/>
      <c r="C54" s="37"/>
      <c r="D54" s="37"/>
      <c r="E54" s="37"/>
      <c r="F54" s="8"/>
      <c r="G54" s="8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61">
        <f t="shared" si="1"/>
        <v>0</v>
      </c>
    </row>
    <row r="55" spans="1:18" s="12" customFormat="1" ht="16.5" x14ac:dyDescent="0.3">
      <c r="A55" s="24"/>
      <c r="B55" s="9"/>
      <c r="C55" s="50"/>
      <c r="D55" s="8"/>
      <c r="E55" s="50"/>
      <c r="F55" s="8"/>
      <c r="G55" s="8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61">
        <f t="shared" si="1"/>
        <v>0</v>
      </c>
    </row>
    <row r="56" spans="1:18" s="12" customFormat="1" ht="16.5" x14ac:dyDescent="0.3">
      <c r="A56" s="29"/>
      <c r="B56" s="36"/>
      <c r="C56" s="33"/>
      <c r="D56" s="8"/>
      <c r="E56" s="51"/>
      <c r="F56" s="8"/>
      <c r="G56" s="8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61">
        <f t="shared" si="1"/>
        <v>0</v>
      </c>
    </row>
    <row r="57" spans="1:18" s="12" customFormat="1" ht="16.5" x14ac:dyDescent="0.3">
      <c r="A57" s="29"/>
      <c r="B57" s="9"/>
      <c r="C57" s="33"/>
      <c r="D57" s="8"/>
      <c r="E57" s="51"/>
      <c r="F57" s="8"/>
      <c r="G57" s="8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61">
        <f t="shared" si="1"/>
        <v>0</v>
      </c>
    </row>
    <row r="58" spans="1:18" s="12" customFormat="1" ht="16.5" x14ac:dyDescent="0.3">
      <c r="A58" s="29"/>
      <c r="B58" s="9"/>
      <c r="C58" s="33"/>
      <c r="D58" s="8"/>
      <c r="E58" s="51"/>
      <c r="F58" s="8"/>
      <c r="G58" s="8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61">
        <f t="shared" si="1"/>
        <v>0</v>
      </c>
    </row>
    <row r="59" spans="1:18" s="12" customFormat="1" ht="16.5" x14ac:dyDescent="0.3">
      <c r="A59" s="29"/>
      <c r="B59" s="9"/>
      <c r="C59" s="33"/>
      <c r="D59" s="8"/>
      <c r="E59" s="51"/>
      <c r="F59" s="8"/>
      <c r="G59" s="8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61">
        <f t="shared" si="1"/>
        <v>0</v>
      </c>
    </row>
    <row r="60" spans="1:18" s="12" customFormat="1" ht="16.5" x14ac:dyDescent="0.3">
      <c r="A60" s="24"/>
      <c r="B60" s="9"/>
      <c r="C60" s="8"/>
      <c r="D60" s="8"/>
      <c r="E60" s="9"/>
      <c r="F60" s="8"/>
      <c r="G60" s="8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61">
        <f t="shared" si="1"/>
        <v>0</v>
      </c>
    </row>
    <row r="61" spans="1:18" s="12" customFormat="1" ht="16.5" hidden="1" x14ac:dyDescent="0.3">
      <c r="A61" s="20" t="s">
        <v>8</v>
      </c>
      <c r="B61" s="9"/>
      <c r="C61" s="8"/>
      <c r="D61" s="8"/>
      <c r="E61" s="9"/>
      <c r="F61" s="8"/>
      <c r="G61" s="8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61">
        <f t="shared" si="1"/>
        <v>0</v>
      </c>
    </row>
    <row r="62" spans="1:18" s="12" customFormat="1" ht="16.5" hidden="1" x14ac:dyDescent="0.3">
      <c r="A62" s="8" t="s">
        <v>76</v>
      </c>
      <c r="B62" s="9"/>
      <c r="C62" s="8"/>
      <c r="D62" s="8"/>
      <c r="E62" s="9"/>
      <c r="F62" s="8"/>
      <c r="G62" s="8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61">
        <f t="shared" si="1"/>
        <v>0</v>
      </c>
    </row>
    <row r="63" spans="1:18" s="12" customFormat="1" ht="16.5" hidden="1" x14ac:dyDescent="0.3">
      <c r="A63" s="31" t="s">
        <v>15</v>
      </c>
      <c r="B63" s="9" t="s">
        <v>77</v>
      </c>
      <c r="C63" s="8" t="s">
        <v>78</v>
      </c>
      <c r="D63" s="8" t="s">
        <v>79</v>
      </c>
      <c r="E63" s="25" t="s">
        <v>80</v>
      </c>
      <c r="F63" s="33">
        <v>17.800999999999998</v>
      </c>
      <c r="G63" s="63" t="s">
        <v>36</v>
      </c>
      <c r="H63" s="34"/>
      <c r="I63" s="34"/>
      <c r="J63" s="34"/>
      <c r="K63" s="34"/>
      <c r="L63" s="34">
        <v>13137</v>
      </c>
      <c r="M63" s="34"/>
      <c r="N63" s="34"/>
      <c r="O63" s="34"/>
      <c r="P63" s="34"/>
      <c r="Q63" s="34"/>
      <c r="R63" s="61">
        <f t="shared" si="1"/>
        <v>13137</v>
      </c>
    </row>
    <row r="64" spans="1:18" s="12" customFormat="1" ht="16.5" hidden="1" x14ac:dyDescent="0.3">
      <c r="A64" s="24"/>
      <c r="B64" s="9"/>
      <c r="C64" s="28"/>
      <c r="D64" s="28"/>
      <c r="E64" s="28"/>
      <c r="F64" s="9"/>
      <c r="G64" s="9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61">
        <f t="shared" si="1"/>
        <v>0</v>
      </c>
    </row>
    <row r="65" spans="1:18" s="12" customFormat="1" ht="16.5" x14ac:dyDescent="0.3">
      <c r="A65" s="11"/>
      <c r="B65" s="11"/>
      <c r="C65" s="11"/>
      <c r="D65" s="7"/>
      <c r="E65" s="7"/>
      <c r="F65" s="7"/>
      <c r="G65" s="7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61"/>
    </row>
    <row r="66" spans="1:18" s="12" customFormat="1" ht="16.5" x14ac:dyDescent="0.3">
      <c r="A66" s="13" t="s">
        <v>0</v>
      </c>
      <c r="B66" s="13"/>
      <c r="C66" s="15"/>
      <c r="D66" s="15"/>
      <c r="E66" s="15"/>
      <c r="F66" s="15"/>
      <c r="G66" s="15"/>
      <c r="H66" s="35">
        <f>SUM(H19:H65)</f>
        <v>3304.6699999999992</v>
      </c>
      <c r="I66" s="35">
        <f>SUM(I20:I65)</f>
        <v>569910</v>
      </c>
      <c r="J66" s="35">
        <f>SUM(J41:J58)</f>
        <v>125629</v>
      </c>
      <c r="K66" s="35">
        <f>SUM(K32:K36)</f>
        <v>56002.13</v>
      </c>
      <c r="L66" s="35">
        <f>SUM(L63:L65)</f>
        <v>13137</v>
      </c>
      <c r="M66" s="35">
        <f>SUM(M8:M11)</f>
        <v>95000</v>
      </c>
      <c r="N66" s="35">
        <f>SUM(N44:N50)</f>
        <v>102540</v>
      </c>
      <c r="O66" s="35">
        <f>SUM(O7:O11)</f>
        <v>317671</v>
      </c>
      <c r="P66" s="35">
        <f>SUM(P14:P18)</f>
        <v>163662</v>
      </c>
      <c r="Q66" s="35">
        <f>SUM(Q47:Q64)</f>
        <v>875744</v>
      </c>
      <c r="R66" s="61"/>
    </row>
    <row r="67" spans="1:18" s="12" customFormat="1" ht="16.5" x14ac:dyDescent="0.3">
      <c r="A67" s="52"/>
      <c r="B67" s="52"/>
      <c r="C67" s="16"/>
      <c r="D67" s="16"/>
      <c r="E67" s="16"/>
      <c r="F67" s="16"/>
      <c r="G67" s="16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8"/>
    </row>
    <row r="68" spans="1:18" s="12" customFormat="1" ht="16.5" x14ac:dyDescent="0.3">
      <c r="A68" s="3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</row>
    <row r="69" spans="1:18" s="12" customFormat="1" ht="16.5" x14ac:dyDescent="0.3">
      <c r="A69" s="38" t="s">
        <v>9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1:18" s="12" customFormat="1" ht="16.5" hidden="1" x14ac:dyDescent="0.3">
      <c r="A70" s="38" t="s">
        <v>50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1:18" s="12" customFormat="1" ht="16.5" hidden="1" x14ac:dyDescent="0.3">
      <c r="A71" s="52" t="s">
        <v>51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</row>
    <row r="72" spans="1:18" ht="15" hidden="1" x14ac:dyDescent="0.25">
      <c r="A72" s="38" t="s">
        <v>55</v>
      </c>
    </row>
    <row r="73" spans="1:18" ht="15" hidden="1" x14ac:dyDescent="0.25">
      <c r="A73" s="52" t="s">
        <v>56</v>
      </c>
    </row>
    <row r="74" spans="1:18" ht="15" hidden="1" x14ac:dyDescent="0.25">
      <c r="A74" s="38" t="s">
        <v>62</v>
      </c>
    </row>
    <row r="75" spans="1:18" ht="15" hidden="1" x14ac:dyDescent="0.25">
      <c r="A75" s="52" t="s">
        <v>63</v>
      </c>
    </row>
    <row r="76" spans="1:18" ht="15" hidden="1" x14ac:dyDescent="0.25">
      <c r="A76" s="38" t="s">
        <v>73</v>
      </c>
    </row>
    <row r="77" spans="1:18" ht="15" hidden="1" x14ac:dyDescent="0.25">
      <c r="A77" s="52" t="s">
        <v>74</v>
      </c>
    </row>
    <row r="78" spans="1:18" ht="15" hidden="1" x14ac:dyDescent="0.25">
      <c r="A78" s="38" t="s">
        <v>81</v>
      </c>
    </row>
    <row r="79" spans="1:18" ht="15" hidden="1" x14ac:dyDescent="0.25">
      <c r="A79" s="52" t="s">
        <v>82</v>
      </c>
    </row>
    <row r="80" spans="1:18" ht="15" hidden="1" x14ac:dyDescent="0.25">
      <c r="A80" s="38" t="s">
        <v>87</v>
      </c>
    </row>
    <row r="81" spans="1:1" ht="15" hidden="1" x14ac:dyDescent="0.25">
      <c r="A81" s="38" t="s">
        <v>88</v>
      </c>
    </row>
    <row r="82" spans="1:1" ht="15" hidden="1" x14ac:dyDescent="0.25">
      <c r="A82" s="38" t="s">
        <v>90</v>
      </c>
    </row>
    <row r="83" spans="1:1" ht="15" hidden="1" x14ac:dyDescent="0.25">
      <c r="A83" s="52" t="s">
        <v>89</v>
      </c>
    </row>
    <row r="84" spans="1:1" ht="15" hidden="1" x14ac:dyDescent="0.25">
      <c r="A84" s="38" t="s">
        <v>95</v>
      </c>
    </row>
    <row r="85" spans="1:1" ht="15" hidden="1" x14ac:dyDescent="0.25">
      <c r="A85" s="52" t="s">
        <v>94</v>
      </c>
    </row>
    <row r="86" spans="1:1" ht="15" hidden="1" x14ac:dyDescent="0.25">
      <c r="A86" s="38" t="s">
        <v>100</v>
      </c>
    </row>
    <row r="87" spans="1:1" ht="15" hidden="1" x14ac:dyDescent="0.25">
      <c r="A87" s="52" t="s">
        <v>101</v>
      </c>
    </row>
    <row r="88" spans="1:1" ht="15" x14ac:dyDescent="0.25">
      <c r="A88" s="38" t="s">
        <v>109</v>
      </c>
    </row>
    <row r="89" spans="1:1" ht="15" x14ac:dyDescent="0.25">
      <c r="A89" s="52" t="s">
        <v>108</v>
      </c>
    </row>
    <row r="90" spans="1:1" ht="16.5" x14ac:dyDescent="0.3">
      <c r="A90" s="12"/>
    </row>
    <row r="91" spans="1:1" ht="16.5" x14ac:dyDescent="0.3">
      <c r="A91" s="12" t="s">
        <v>41</v>
      </c>
    </row>
    <row r="92" spans="1:1" ht="16.5" x14ac:dyDescent="0.3">
      <c r="A92" s="12" t="s">
        <v>44</v>
      </c>
    </row>
    <row r="93" spans="1:1" ht="16.5" x14ac:dyDescent="0.3">
      <c r="A93" s="12" t="s">
        <v>42</v>
      </c>
    </row>
    <row r="94" spans="1:1" ht="16.5" x14ac:dyDescent="0.3">
      <c r="A94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2023-12-14T16:39:45Z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