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B9BDF60-B714-471D-B85C-5BC66796FA88}" xr6:coauthVersionLast="47" xr6:coauthVersionMax="47" xr10:uidLastSave="{00000000-0000-0000-0000-000000000000}"/>
  <bookViews>
    <workbookView xWindow="1095" yWindow="1110" windowWidth="21600" windowHeight="11385" xr2:uid="{00000000-000D-0000-FFFF-FFFF00000000}"/>
  </bookViews>
  <sheets>
    <sheet name="METRO N REB" sheetId="2" r:id="rId1"/>
  </sheets>
  <definedNames>
    <definedName name="_xlnm.Print_Area" localSheetId="0">'METRO N REB'!$A$1:$F$65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3" i="2" l="1"/>
  <c r="W43" i="2"/>
  <c r="W42" i="2"/>
  <c r="U63" i="2"/>
  <c r="W49" i="2"/>
  <c r="W41" i="2"/>
  <c r="T63" i="2"/>
  <c r="W18" i="2"/>
  <c r="S63" i="2"/>
  <c r="R16" i="2"/>
  <c r="W16" i="2" s="1"/>
  <c r="W15" i="2"/>
  <c r="W17" i="2"/>
  <c r="W19" i="2"/>
  <c r="R14" i="2"/>
  <c r="W14" i="2" s="1"/>
  <c r="Q36" i="2"/>
  <c r="W36" i="2" s="1"/>
  <c r="Q38" i="2"/>
  <c r="W38" i="2" s="1"/>
  <c r="W37" i="2"/>
  <c r="W39" i="2"/>
  <c r="W60" i="2"/>
  <c r="P63" i="2"/>
  <c r="W11" i="2"/>
  <c r="O10" i="2"/>
  <c r="O63" i="2" s="1"/>
  <c r="N63" i="2"/>
  <c r="W59" i="2"/>
  <c r="R63" i="2" l="1"/>
  <c r="Q63" i="2"/>
  <c r="W10" i="2"/>
  <c r="W50" i="2"/>
  <c r="M63" i="2"/>
  <c r="L63" i="2"/>
  <c r="W25" i="2"/>
  <c r="K24" i="2"/>
  <c r="K63" i="2" s="1"/>
  <c r="J12" i="2"/>
  <c r="W12" i="2" s="1"/>
  <c r="W13" i="2"/>
  <c r="W9" i="2"/>
  <c r="I8" i="2"/>
  <c r="W8" i="2" s="1"/>
  <c r="W40" i="2"/>
  <c r="H63" i="2"/>
  <c r="W24" i="2" l="1"/>
  <c r="J63" i="2"/>
  <c r="I63" i="2"/>
</calcChain>
</file>

<file path=xl/sharedStrings.xml><?xml version="1.0" encoding="utf-8"?>
<sst xmlns="http://schemas.openxmlformats.org/spreadsheetml/2006/main" count="220" uniqueCount="134">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</sst>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"/>
  <sheetViews>
    <sheetView tabSelected="1" topLeftCell="A3" zoomScale="120" zoomScaleNormal="120" workbookViewId="0">
      <selection activeCell="A46" sqref="A46"/>
    </sheetView>
  </sheetViews>
  <sheetFormatPr defaultColWidth="9.140625" defaultRowHeight="13.5" x14ac:dyDescent="0.25"/>
  <cols>
    <col min="1" max="1" width="49.5703125" style="3" customWidth="1"/>
    <col min="2" max="2" width="31" style="3" customWidth="1"/>
    <col min="3" max="3" width="15.5703125" style="2" customWidth="1"/>
    <col min="4" max="4" width="13.5703125" style="2" customWidth="1"/>
    <col min="5" max="5" width="11.42578125" style="2" customWidth="1"/>
    <col min="6" max="6" width="8.28515625" style="2" customWidth="1"/>
    <col min="7" max="7" width="17.140625" style="2" customWidth="1"/>
    <col min="8" max="8" width="14.140625" style="2" hidden="1" customWidth="1"/>
    <col min="9" max="11" width="13.85546875" style="2" hidden="1" customWidth="1"/>
    <col min="12" max="15" width="12.85546875" style="2" hidden="1" customWidth="1"/>
    <col min="16" max="16" width="13.42578125" style="2" hidden="1" customWidth="1"/>
    <col min="17" max="18" width="14.42578125" style="2" hidden="1" customWidth="1"/>
    <col min="19" max="21" width="13.85546875" style="2" hidden="1" customWidth="1"/>
    <col min="22" max="22" width="13.85546875" style="2" customWidth="1"/>
    <col min="23" max="23" width="13.85546875" style="3" hidden="1" customWidth="1"/>
    <col min="24" max="24" width="16.140625" style="3" customWidth="1"/>
    <col min="25" max="25" width="14" style="3" bestFit="1" customWidth="1"/>
    <col min="26" max="16384" width="9.140625" style="3"/>
  </cols>
  <sheetData>
    <row r="1" spans="1:25" ht="20.25" x14ac:dyDescent="0.3">
      <c r="A1" s="3" t="s">
        <v>10</v>
      </c>
      <c r="B1" s="88" t="s">
        <v>9</v>
      </c>
      <c r="C1" s="89"/>
      <c r="D1" s="89"/>
      <c r="E1" s="89"/>
      <c r="F1" s="8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5" ht="20.25" x14ac:dyDescent="0.3">
      <c r="A2" s="30"/>
      <c r="B2" s="6"/>
      <c r="C2" s="6"/>
      <c r="D2" s="6"/>
      <c r="E2" s="7"/>
      <c r="F2" s="7"/>
      <c r="G2" s="7"/>
      <c r="W2" s="2"/>
      <c r="X2" s="2"/>
    </row>
    <row r="3" spans="1:25" ht="20.25" x14ac:dyDescent="0.3">
      <c r="A3" s="4" t="s">
        <v>12</v>
      </c>
      <c r="B3" s="50"/>
      <c r="C3" s="1"/>
      <c r="W3" s="2"/>
      <c r="X3" s="2"/>
    </row>
    <row r="4" spans="1:25" ht="21" thickBot="1" x14ac:dyDescent="0.35">
      <c r="A4" s="4"/>
      <c r="B4" s="5"/>
      <c r="C4" s="1"/>
    </row>
    <row r="5" spans="1:25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8" t="s">
        <v>6</v>
      </c>
      <c r="X5" s="75"/>
    </row>
    <row r="6" spans="1:25" s="14" customFormat="1" ht="24.6" hidden="1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23"/>
      <c r="X6" s="47"/>
    </row>
    <row r="7" spans="1:25" s="14" customFormat="1" ht="24.6" hidden="1" customHeight="1" x14ac:dyDescent="0.2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47"/>
    </row>
    <row r="8" spans="1:25" s="14" customFormat="1" ht="16.5" hidden="1" x14ac:dyDescent="0.3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11">
        <f>SUM(I8)</f>
        <v>1213067</v>
      </c>
      <c r="X8" s="47"/>
    </row>
    <row r="9" spans="1:25" s="14" customFormat="1" ht="16.5" hidden="1" x14ac:dyDescent="0.3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11">
        <f>SUM(I9)</f>
        <v>1</v>
      </c>
      <c r="X9" s="47"/>
    </row>
    <row r="10" spans="1:25" s="14" customFormat="1" ht="16.5" hidden="1" x14ac:dyDescent="0.3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11">
        <f>SUM(O10)</f>
        <v>216840</v>
      </c>
      <c r="X10" s="47"/>
    </row>
    <row r="11" spans="1:25" s="14" customFormat="1" ht="16.5" hidden="1" x14ac:dyDescent="0.3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11">
        <f>O11</f>
        <v>1</v>
      </c>
      <c r="X11" s="47"/>
    </row>
    <row r="12" spans="1:25" s="14" customFormat="1" ht="16.5" hidden="1" x14ac:dyDescent="0.3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11">
        <f>SUM(J12)</f>
        <v>245609</v>
      </c>
      <c r="X12" s="47"/>
    </row>
    <row r="13" spans="1:25" s="14" customFormat="1" ht="16.5" hidden="1" x14ac:dyDescent="0.3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11">
        <f>SUM(J13)</f>
        <v>1</v>
      </c>
      <c r="X13" s="47"/>
      <c r="Y13" s="47"/>
    </row>
    <row r="14" spans="1:25" s="14" customFormat="1" ht="15" hidden="1" x14ac:dyDescent="0.2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11">
        <f>SUM(R14)</f>
        <v>885696</v>
      </c>
      <c r="X14" s="47"/>
      <c r="Y14" s="47"/>
    </row>
    <row r="15" spans="1:25" s="14" customFormat="1" ht="15" hidden="1" x14ac:dyDescent="0.2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11">
        <f t="shared" ref="W15:W19" si="0">SUM(R15)</f>
        <v>1</v>
      </c>
      <c r="X15" s="47"/>
      <c r="Y15" s="47"/>
    </row>
    <row r="16" spans="1:25" s="14" customFormat="1" ht="16.5" hidden="1" x14ac:dyDescent="0.3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11">
        <f t="shared" si="0"/>
        <v>893284</v>
      </c>
      <c r="X16" s="47"/>
      <c r="Y16" s="47"/>
    </row>
    <row r="17" spans="1:25" s="14" customFormat="1" ht="16.5" hidden="1" x14ac:dyDescent="0.3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11">
        <f t="shared" si="0"/>
        <v>1</v>
      </c>
      <c r="X17" s="47"/>
    </row>
    <row r="18" spans="1:25" s="14" customFormat="1" ht="16.5" hidden="1" x14ac:dyDescent="0.3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2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11">
        <f>S18</f>
        <v>9205</v>
      </c>
      <c r="X18" s="47"/>
    </row>
    <row r="19" spans="1:25" s="14" customFormat="1" ht="15" hidden="1" x14ac:dyDescent="0.2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11">
        <f t="shared" si="0"/>
        <v>0</v>
      </c>
      <c r="X19" s="47"/>
    </row>
    <row r="20" spans="1:25" s="14" customFormat="1" ht="15" hidden="1" x14ac:dyDescent="0.2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11"/>
      <c r="X20" s="47"/>
    </row>
    <row r="21" spans="1:25" s="14" customFormat="1" ht="15" hidden="1" x14ac:dyDescent="0.2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11"/>
      <c r="X21" s="47"/>
    </row>
    <row r="22" spans="1:25" s="14" customFormat="1" ht="15" hidden="1" x14ac:dyDescent="0.2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1"/>
      <c r="X22" s="47"/>
    </row>
    <row r="23" spans="1:25" s="14" customFormat="1" ht="15" hidden="1" x14ac:dyDescent="0.2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1"/>
      <c r="X23" s="47"/>
    </row>
    <row r="24" spans="1:25" s="14" customFormat="1" ht="15.75" hidden="1" x14ac:dyDescent="0.2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f>795957.032108556-1</f>
        <v>795956.03210855601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8">
        <f>SUM(K24)</f>
        <v>795956.03210855601</v>
      </c>
      <c r="X24" s="47"/>
    </row>
    <row r="25" spans="1:25" s="14" customFormat="1" ht="15.75" hidden="1" x14ac:dyDescent="0.2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3" t="s">
        <v>37</v>
      </c>
      <c r="H25" s="13"/>
      <c r="I25" s="13"/>
      <c r="J25" s="13"/>
      <c r="K25" s="77">
        <v>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>
        <f>SUM(K25)</f>
        <v>1</v>
      </c>
      <c r="X25" s="76"/>
    </row>
    <row r="26" spans="1:25" s="14" customFormat="1" ht="15" hidden="1" x14ac:dyDescent="0.2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8"/>
      <c r="X26" s="47"/>
      <c r="Y26" s="47"/>
    </row>
    <row r="27" spans="1:25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8"/>
      <c r="X27" s="47"/>
    </row>
    <row r="28" spans="1:25" s="14" customFormat="1" ht="15" hidden="1" x14ac:dyDescent="0.2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8"/>
      <c r="X28" s="47"/>
    </row>
    <row r="29" spans="1:25" s="14" customFormat="1" ht="15" hidden="1" x14ac:dyDescent="0.2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8"/>
      <c r="X29" s="47"/>
    </row>
    <row r="30" spans="1:25" s="14" customFormat="1" ht="15" hidden="1" x14ac:dyDescent="0.2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8"/>
      <c r="X30" s="47"/>
    </row>
    <row r="31" spans="1:25" s="14" customFormat="1" ht="14.1" hidden="1" customHeight="1" x14ac:dyDescent="0.2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8"/>
      <c r="X31" s="47"/>
    </row>
    <row r="32" spans="1:25" s="14" customFormat="1" ht="15.75" hidden="1" thickBot="1" x14ac:dyDescent="0.3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8"/>
      <c r="X32" s="47"/>
    </row>
    <row r="33" spans="1:24" s="14" customFormat="1" ht="15" x14ac:dyDescent="0.2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8"/>
      <c r="X33" s="47"/>
    </row>
    <row r="34" spans="1:24" s="14" customFormat="1" ht="15" x14ac:dyDescent="0.2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8"/>
      <c r="X34" s="47"/>
    </row>
    <row r="35" spans="1:24" s="14" customFormat="1" ht="15" x14ac:dyDescent="0.2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78"/>
      <c r="X35" s="47"/>
    </row>
    <row r="36" spans="1:24" s="14" customFormat="1" ht="16.5" hidden="1" x14ac:dyDescent="0.3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78">
        <f>Q36</f>
        <v>1283854</v>
      </c>
      <c r="X36" s="47"/>
    </row>
    <row r="37" spans="1:24" s="14" customFormat="1" ht="16.5" hidden="1" x14ac:dyDescent="0.3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78">
        <f t="shared" ref="W37:W39" si="1">Q37</f>
        <v>1</v>
      </c>
      <c r="X37" s="47"/>
    </row>
    <row r="38" spans="1:24" s="14" customFormat="1" ht="16.5" hidden="1" x14ac:dyDescent="0.3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78">
        <f t="shared" si="1"/>
        <v>110911</v>
      </c>
      <c r="X38" s="47"/>
    </row>
    <row r="39" spans="1:24" s="14" customFormat="1" ht="16.5" hidden="1" x14ac:dyDescent="0.3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78">
        <f t="shared" si="1"/>
        <v>1</v>
      </c>
      <c r="X39" s="47"/>
    </row>
    <row r="40" spans="1:24" s="14" customFormat="1" ht="16.5" hidden="1" x14ac:dyDescent="0.3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2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78">
        <f>SUM(H40:I40)</f>
        <v>9332.41</v>
      </c>
      <c r="X40" s="47"/>
    </row>
    <row r="41" spans="1:24" s="14" customFormat="1" ht="16.5" hidden="1" x14ac:dyDescent="0.3">
      <c r="A41" s="70" t="s">
        <v>118</v>
      </c>
      <c r="B41" s="12" t="s">
        <v>46</v>
      </c>
      <c r="C41" s="85" t="s">
        <v>119</v>
      </c>
      <c r="D41" s="85" t="s">
        <v>120</v>
      </c>
      <c r="E41" s="65" t="s">
        <v>121</v>
      </c>
      <c r="F41" s="86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78">
        <f>T41</f>
        <v>12088.07</v>
      </c>
      <c r="X41" s="47"/>
    </row>
    <row r="42" spans="1:24" s="14" customFormat="1" ht="15" x14ac:dyDescent="0.25">
      <c r="A42" s="70" t="s">
        <v>128</v>
      </c>
      <c r="B42" s="12" t="s">
        <v>46</v>
      </c>
      <c r="C42" s="87" t="s">
        <v>129</v>
      </c>
      <c r="D42" s="87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78">
        <f>V42</f>
        <v>25413.407323413827</v>
      </c>
      <c r="X42" s="47"/>
    </row>
    <row r="43" spans="1:24" s="14" customFormat="1" ht="15" x14ac:dyDescent="0.25">
      <c r="A43" s="15" t="s">
        <v>132</v>
      </c>
      <c r="B43" s="12" t="s">
        <v>46</v>
      </c>
      <c r="C43" s="87" t="s">
        <v>129</v>
      </c>
      <c r="D43" s="87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78">
        <f>V43</f>
        <v>25413.407323413827</v>
      </c>
      <c r="X43" s="47"/>
    </row>
    <row r="44" spans="1:24" s="14" customFormat="1" ht="16.5" x14ac:dyDescent="0.3">
      <c r="A44" s="70"/>
      <c r="B44" s="12"/>
      <c r="C44" s="83"/>
      <c r="D44" s="83"/>
      <c r="E44" s="83"/>
      <c r="F44" s="84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78"/>
      <c r="X44" s="47"/>
    </row>
    <row r="45" spans="1:24" s="14" customFormat="1" ht="16.5" x14ac:dyDescent="0.3">
      <c r="A45" s="70"/>
      <c r="B45" s="12"/>
      <c r="C45" s="83"/>
      <c r="D45" s="83"/>
      <c r="E45" s="83"/>
      <c r="F45" s="84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78"/>
      <c r="X45" s="47"/>
    </row>
    <row r="46" spans="1:24" s="14" customFormat="1" ht="15" x14ac:dyDescent="0.25">
      <c r="A46" s="15"/>
      <c r="B46" s="12"/>
      <c r="C46" s="34"/>
      <c r="D46" s="34"/>
      <c r="E46" s="35"/>
      <c r="F46" s="33"/>
      <c r="G46" s="3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78"/>
      <c r="X46" s="47"/>
    </row>
    <row r="47" spans="1:24" s="14" customFormat="1" ht="15" hidden="1" x14ac:dyDescent="0.25">
      <c r="A47" s="22" t="s">
        <v>7</v>
      </c>
      <c r="B47" s="12"/>
      <c r="C47" s="34"/>
      <c r="D47" s="34"/>
      <c r="E47" s="35"/>
      <c r="F47" s="33"/>
      <c r="G47" s="3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78"/>
      <c r="X47" s="47"/>
    </row>
    <row r="48" spans="1:24" s="14" customFormat="1" ht="15" hidden="1" x14ac:dyDescent="0.25">
      <c r="A48" s="10" t="s">
        <v>65</v>
      </c>
      <c r="B48" s="12"/>
      <c r="C48" s="27"/>
      <c r="D48" s="34"/>
      <c r="E48" s="35"/>
      <c r="F48" s="33"/>
      <c r="G48" s="3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78"/>
      <c r="X48" s="47"/>
    </row>
    <row r="49" spans="1:24" s="14" customFormat="1" ht="16.5" hidden="1" x14ac:dyDescent="0.3">
      <c r="A49" s="15" t="s">
        <v>66</v>
      </c>
      <c r="B49" s="12" t="s">
        <v>68</v>
      </c>
      <c r="C49" s="10" t="s">
        <v>69</v>
      </c>
      <c r="D49" s="10" t="s">
        <v>70</v>
      </c>
      <c r="E49" s="28" t="s">
        <v>71</v>
      </c>
      <c r="F49" s="31">
        <v>17.800999999999998</v>
      </c>
      <c r="G49" s="69" t="s">
        <v>72</v>
      </c>
      <c r="H49" s="53"/>
      <c r="I49" s="53"/>
      <c r="J49" s="53"/>
      <c r="K49" s="53"/>
      <c r="L49" s="53">
        <v>14100</v>
      </c>
      <c r="M49" s="53"/>
      <c r="N49" s="53"/>
      <c r="O49" s="53"/>
      <c r="P49" s="53"/>
      <c r="Q49" s="53"/>
      <c r="R49" s="53"/>
      <c r="S49" s="53"/>
      <c r="T49" s="53"/>
      <c r="U49" s="53">
        <v>-14100</v>
      </c>
      <c r="V49" s="53"/>
      <c r="W49" s="78">
        <f>L49+U49</f>
        <v>0</v>
      </c>
      <c r="X49" s="47"/>
    </row>
    <row r="50" spans="1:24" s="14" customFormat="1" ht="16.5" hidden="1" x14ac:dyDescent="0.3">
      <c r="A50" s="39" t="s">
        <v>76</v>
      </c>
      <c r="B50" s="12" t="s">
        <v>77</v>
      </c>
      <c r="C50" s="10" t="s">
        <v>69</v>
      </c>
      <c r="D50" s="10" t="s">
        <v>70</v>
      </c>
      <c r="E50" s="28" t="s">
        <v>71</v>
      </c>
      <c r="F50" s="31">
        <v>17.800999999999998</v>
      </c>
      <c r="G50" s="69" t="s">
        <v>72</v>
      </c>
      <c r="H50" s="53"/>
      <c r="I50" s="53"/>
      <c r="J50" s="53"/>
      <c r="K50" s="53"/>
      <c r="L50" s="53"/>
      <c r="M50" s="53">
        <v>49710</v>
      </c>
      <c r="N50" s="53"/>
      <c r="O50" s="53"/>
      <c r="P50" s="53"/>
      <c r="Q50" s="53"/>
      <c r="R50" s="53"/>
      <c r="S50" s="53"/>
      <c r="T50" s="53"/>
      <c r="U50" s="53"/>
      <c r="V50" s="53"/>
      <c r="W50" s="78">
        <f>SUM(M50)</f>
        <v>49710</v>
      </c>
      <c r="X50" s="47"/>
    </row>
    <row r="51" spans="1:24" s="14" customFormat="1" ht="15" hidden="1" x14ac:dyDescent="0.25">
      <c r="A51" s="22" t="s">
        <v>7</v>
      </c>
      <c r="B51" s="12"/>
      <c r="C51" s="27"/>
      <c r="D51" s="34"/>
      <c r="E51" s="34"/>
      <c r="F51" s="33"/>
      <c r="G51" s="3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78"/>
      <c r="X51" s="47"/>
    </row>
    <row r="52" spans="1:24" s="14" customFormat="1" ht="15" hidden="1" x14ac:dyDescent="0.25">
      <c r="A52" s="10" t="s">
        <v>24</v>
      </c>
      <c r="B52" s="12"/>
      <c r="C52" s="27"/>
      <c r="D52" s="34"/>
      <c r="E52" s="34"/>
      <c r="F52" s="33"/>
      <c r="G52" s="3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78"/>
      <c r="X52" s="47"/>
    </row>
    <row r="53" spans="1:24" s="14" customFormat="1" ht="16.5" hidden="1" x14ac:dyDescent="0.3">
      <c r="A53" s="29"/>
      <c r="B53" s="12"/>
      <c r="C53" s="10"/>
      <c r="D53" s="52"/>
      <c r="E53" s="52"/>
      <c r="F53" s="10"/>
      <c r="G53" s="69" t="s">
        <v>25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78"/>
      <c r="X53" s="47"/>
    </row>
    <row r="54" spans="1:24" s="14" customFormat="1" ht="16.5" hidden="1" x14ac:dyDescent="0.3">
      <c r="A54" s="29" t="s">
        <v>26</v>
      </c>
      <c r="B54" s="12" t="s">
        <v>30</v>
      </c>
      <c r="C54" s="10" t="s">
        <v>27</v>
      </c>
      <c r="D54" s="52" t="s">
        <v>28</v>
      </c>
      <c r="E54" s="52" t="s">
        <v>29</v>
      </c>
      <c r="F54" s="10">
        <v>17.245000000000001</v>
      </c>
      <c r="G54" s="69" t="s">
        <v>25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78"/>
      <c r="X54" s="47"/>
    </row>
    <row r="55" spans="1:24" s="14" customFormat="1" ht="15" hidden="1" x14ac:dyDescent="0.25">
      <c r="A55" s="29"/>
      <c r="B55" s="12"/>
      <c r="C55" s="10"/>
      <c r="D55" s="10"/>
      <c r="E55" s="10"/>
      <c r="F55" s="10"/>
      <c r="G55" s="4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78"/>
      <c r="X55" s="47"/>
    </row>
    <row r="56" spans="1:24" s="14" customFormat="1" ht="15" hidden="1" x14ac:dyDescent="0.25">
      <c r="A56" s="39"/>
      <c r="B56" s="12"/>
      <c r="C56" s="10"/>
      <c r="D56" s="10"/>
      <c r="E56" s="10"/>
      <c r="F56" s="10"/>
      <c r="G56" s="4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78"/>
      <c r="X56" s="47"/>
    </row>
    <row r="57" spans="1:24" s="14" customFormat="1" ht="15" hidden="1" x14ac:dyDescent="0.25">
      <c r="A57" s="10" t="s">
        <v>7</v>
      </c>
      <c r="B57" s="12"/>
      <c r="C57" s="10"/>
      <c r="D57" s="10"/>
      <c r="E57" s="10"/>
      <c r="F57" s="10"/>
      <c r="G57" s="4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78"/>
      <c r="X57" s="47"/>
    </row>
    <row r="58" spans="1:24" s="14" customFormat="1" ht="15" hidden="1" x14ac:dyDescent="0.25">
      <c r="A58" s="10" t="s">
        <v>86</v>
      </c>
      <c r="B58" s="12"/>
      <c r="C58" s="10"/>
      <c r="D58" s="10"/>
      <c r="E58" s="10"/>
      <c r="F58" s="10"/>
      <c r="G58" s="4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78"/>
      <c r="X58" s="47"/>
    </row>
    <row r="59" spans="1:24" s="14" customFormat="1" ht="15" hidden="1" x14ac:dyDescent="0.25">
      <c r="A59" s="79" t="s">
        <v>81</v>
      </c>
      <c r="B59" s="12" t="s">
        <v>46</v>
      </c>
      <c r="C59" s="80" t="s">
        <v>82</v>
      </c>
      <c r="D59" s="66" t="s">
        <v>83</v>
      </c>
      <c r="E59" s="81" t="s">
        <v>84</v>
      </c>
      <c r="F59" s="10" t="s">
        <v>85</v>
      </c>
      <c r="G59" s="49"/>
      <c r="H59" s="53"/>
      <c r="I59" s="53"/>
      <c r="J59" s="53"/>
      <c r="K59" s="53"/>
      <c r="L59" s="53"/>
      <c r="M59" s="53"/>
      <c r="N59" s="53">
        <v>95000</v>
      </c>
      <c r="O59" s="53"/>
      <c r="P59" s="53"/>
      <c r="Q59" s="53"/>
      <c r="R59" s="53"/>
      <c r="S59" s="53"/>
      <c r="T59" s="53"/>
      <c r="U59" s="53"/>
      <c r="V59" s="53"/>
      <c r="W59" s="78">
        <f>SUM(N59)</f>
        <v>95000</v>
      </c>
      <c r="X59" s="47"/>
    </row>
    <row r="60" spans="1:24" s="14" customFormat="1" ht="15.75" hidden="1" thickBot="1" x14ac:dyDescent="0.3">
      <c r="A60" s="32" t="s">
        <v>94</v>
      </c>
      <c r="B60" s="54" t="s">
        <v>46</v>
      </c>
      <c r="C60" s="67" t="s">
        <v>95</v>
      </c>
      <c r="D60" s="66" t="s">
        <v>96</v>
      </c>
      <c r="E60" s="66" t="s">
        <v>97</v>
      </c>
      <c r="F60" s="12" t="s">
        <v>85</v>
      </c>
      <c r="G60" s="49"/>
      <c r="H60" s="53"/>
      <c r="I60" s="53"/>
      <c r="J60" s="53"/>
      <c r="K60" s="53"/>
      <c r="L60" s="53"/>
      <c r="M60" s="53"/>
      <c r="N60" s="53"/>
      <c r="O60" s="53"/>
      <c r="P60" s="53">
        <v>560841</v>
      </c>
      <c r="Q60" s="53"/>
      <c r="R60" s="53"/>
      <c r="S60" s="53"/>
      <c r="T60" s="53"/>
      <c r="U60" s="53"/>
      <c r="V60" s="53"/>
      <c r="W60" s="78">
        <f>P60</f>
        <v>560841</v>
      </c>
      <c r="X60" s="47"/>
    </row>
    <row r="61" spans="1:24" s="14" customFormat="1" ht="15" x14ac:dyDescent="0.25">
      <c r="A61" s="39"/>
      <c r="B61" s="12"/>
      <c r="C61" s="10"/>
      <c r="D61" s="10"/>
      <c r="E61" s="10"/>
      <c r="F61" s="10"/>
      <c r="G61" s="4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78"/>
      <c r="X61" s="47"/>
    </row>
    <row r="62" spans="1:24" s="14" customFormat="1" ht="15.75" thickBot="1" x14ac:dyDescent="0.3">
      <c r="A62" s="48"/>
      <c r="B62" s="48"/>
      <c r="C62" s="48"/>
      <c r="D62" s="49"/>
      <c r="E62" s="49"/>
      <c r="F62" s="49"/>
      <c r="G62" s="4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78"/>
      <c r="X62" s="47"/>
    </row>
    <row r="63" spans="1:24" s="9" customFormat="1" ht="17.25" thickBot="1" x14ac:dyDescent="0.35">
      <c r="A63" s="40" t="s">
        <v>0</v>
      </c>
      <c r="B63" s="41"/>
      <c r="C63" s="42"/>
      <c r="D63" s="42"/>
      <c r="E63" s="42"/>
      <c r="F63" s="42"/>
      <c r="G63" s="42"/>
      <c r="H63" s="59">
        <f>SUM(H6:H62)</f>
        <v>9332.41</v>
      </c>
      <c r="I63" s="59">
        <f>SUM(I8:I62)</f>
        <v>1213068</v>
      </c>
      <c r="J63" s="59">
        <f>SUM(J12:J22)</f>
        <v>245610</v>
      </c>
      <c r="K63" s="59">
        <f>SUM(K23:K29)</f>
        <v>795957.03210855601</v>
      </c>
      <c r="L63" s="59">
        <f>SUM(L47:L49)</f>
        <v>14100</v>
      </c>
      <c r="M63" s="59">
        <f>SUM(M50)</f>
        <v>49710</v>
      </c>
      <c r="N63" s="59">
        <f>SUM(N57:N61)</f>
        <v>95000</v>
      </c>
      <c r="O63" s="59">
        <f>SUM(O7:O11)</f>
        <v>216841</v>
      </c>
      <c r="P63" s="59">
        <f>SUM(P58:P61)</f>
        <v>560841</v>
      </c>
      <c r="Q63" s="59">
        <f>SUM(Q35:Q39)</f>
        <v>1394767</v>
      </c>
      <c r="R63" s="59">
        <f>SUM(R7:R17)</f>
        <v>1778982</v>
      </c>
      <c r="S63" s="59">
        <f>SUM(S7:S19)</f>
        <v>9205</v>
      </c>
      <c r="T63" s="59">
        <f>SUM(T41:T45)</f>
        <v>12088.07</v>
      </c>
      <c r="U63" s="59">
        <f>SUM(U49:U61)</f>
        <v>-14100</v>
      </c>
      <c r="V63" s="59">
        <f>SUM(V34:V46)+0.01</f>
        <v>50826.824646827656</v>
      </c>
      <c r="W63" s="59"/>
      <c r="X63" s="18"/>
    </row>
    <row r="64" spans="1:24" s="9" customFormat="1" ht="16.5" x14ac:dyDescent="0.3">
      <c r="A64" s="16"/>
      <c r="B64" s="16"/>
      <c r="C64" s="17"/>
      <c r="D64" s="17"/>
      <c r="E64" s="17"/>
      <c r="F64" s="17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9"/>
      <c r="X64" s="19"/>
    </row>
    <row r="65" spans="1:22" s="9" customFormat="1" ht="16.5" x14ac:dyDescent="0.3">
      <c r="A65" s="14" t="s">
        <v>8</v>
      </c>
      <c r="C65" s="26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s="9" customFormat="1" ht="16.5" hidden="1" x14ac:dyDescent="0.3">
      <c r="A66" s="14" t="s">
        <v>42</v>
      </c>
      <c r="C66" s="26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s="9" customFormat="1" ht="16.5" hidden="1" x14ac:dyDescent="0.3">
      <c r="A67" s="16" t="s">
        <v>43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15" hidden="1" x14ac:dyDescent="0.25">
      <c r="A68" s="14" t="s">
        <v>49</v>
      </c>
    </row>
    <row r="69" spans="1:22" ht="15" hidden="1" x14ac:dyDescent="0.25">
      <c r="A69" s="16" t="s">
        <v>50</v>
      </c>
    </row>
    <row r="70" spans="1:22" ht="15" hidden="1" x14ac:dyDescent="0.25">
      <c r="A70" s="14" t="s">
        <v>54</v>
      </c>
    </row>
    <row r="71" spans="1:22" ht="15" hidden="1" x14ac:dyDescent="0.25">
      <c r="A71" s="16" t="s">
        <v>55</v>
      </c>
    </row>
    <row r="72" spans="1:22" ht="15" hidden="1" x14ac:dyDescent="0.25">
      <c r="A72" s="14" t="s">
        <v>63</v>
      </c>
    </row>
    <row r="73" spans="1:22" ht="15" hidden="1" x14ac:dyDescent="0.25">
      <c r="A73" s="16" t="s">
        <v>64</v>
      </c>
    </row>
    <row r="74" spans="1:22" ht="15" hidden="1" x14ac:dyDescent="0.25">
      <c r="A74" s="14" t="s">
        <v>73</v>
      </c>
    </row>
    <row r="75" spans="1:22" ht="15" hidden="1" x14ac:dyDescent="0.25">
      <c r="A75" s="16" t="s">
        <v>74</v>
      </c>
    </row>
    <row r="76" spans="1:22" ht="15" hidden="1" x14ac:dyDescent="0.25">
      <c r="A76" s="14" t="s">
        <v>79</v>
      </c>
    </row>
    <row r="77" spans="1:22" ht="15" hidden="1" x14ac:dyDescent="0.25">
      <c r="A77" s="16" t="s">
        <v>78</v>
      </c>
    </row>
    <row r="78" spans="1:22" ht="15" hidden="1" x14ac:dyDescent="0.25">
      <c r="A78" s="14" t="s">
        <v>88</v>
      </c>
    </row>
    <row r="79" spans="1:22" ht="15" hidden="1" x14ac:dyDescent="0.25">
      <c r="A79" s="14" t="s">
        <v>87</v>
      </c>
    </row>
    <row r="80" spans="1:22" ht="15" hidden="1" x14ac:dyDescent="0.25">
      <c r="A80" s="14" t="s">
        <v>90</v>
      </c>
    </row>
    <row r="81" spans="1:1" ht="15" hidden="1" x14ac:dyDescent="0.25">
      <c r="A81" s="16" t="s">
        <v>89</v>
      </c>
    </row>
    <row r="82" spans="1:1" ht="15" hidden="1" x14ac:dyDescent="0.25">
      <c r="A82" s="14" t="s">
        <v>98</v>
      </c>
    </row>
    <row r="83" spans="1:1" ht="15" hidden="1" x14ac:dyDescent="0.25">
      <c r="A83" s="16" t="s">
        <v>99</v>
      </c>
    </row>
    <row r="84" spans="1:1" ht="15" hidden="1" x14ac:dyDescent="0.25">
      <c r="A84" s="14" t="s">
        <v>101</v>
      </c>
    </row>
    <row r="85" spans="1:1" ht="15" hidden="1" x14ac:dyDescent="0.25">
      <c r="A85" s="16" t="s">
        <v>102</v>
      </c>
    </row>
    <row r="86" spans="1:1" ht="15" hidden="1" x14ac:dyDescent="0.25">
      <c r="A86" s="14" t="s">
        <v>107</v>
      </c>
    </row>
    <row r="87" spans="1:1" ht="15" hidden="1" x14ac:dyDescent="0.25">
      <c r="A87" s="16" t="s">
        <v>108</v>
      </c>
    </row>
    <row r="88" spans="1:1" ht="15" hidden="1" x14ac:dyDescent="0.25">
      <c r="A88" s="14" t="s">
        <v>115</v>
      </c>
    </row>
    <row r="89" spans="1:1" ht="15" hidden="1" x14ac:dyDescent="0.25">
      <c r="A89" s="16" t="s">
        <v>114</v>
      </c>
    </row>
    <row r="90" spans="1:1" ht="15" hidden="1" x14ac:dyDescent="0.25">
      <c r="A90" s="14" t="s">
        <v>117</v>
      </c>
    </row>
    <row r="91" spans="1:1" ht="15" hidden="1" x14ac:dyDescent="0.25">
      <c r="A91" s="16" t="s">
        <v>116</v>
      </c>
    </row>
    <row r="92" spans="1:1" ht="15" hidden="1" x14ac:dyDescent="0.25">
      <c r="A92" s="14" t="s">
        <v>125</v>
      </c>
    </row>
    <row r="93" spans="1:1" ht="15" hidden="1" x14ac:dyDescent="0.25">
      <c r="A93" s="16" t="s">
        <v>124</v>
      </c>
    </row>
    <row r="94" spans="1:1" ht="15" x14ac:dyDescent="0.25">
      <c r="A94" s="14" t="s">
        <v>127</v>
      </c>
    </row>
    <row r="95" spans="1:1" ht="15" x14ac:dyDescent="0.25">
      <c r="A95" s="16" t="s">
        <v>126</v>
      </c>
    </row>
    <row r="99" spans="1:1" ht="16.5" x14ac:dyDescent="0.3">
      <c r="A99" s="9" t="s">
        <v>31</v>
      </c>
    </row>
    <row r="100" spans="1:1" ht="16.5" x14ac:dyDescent="0.3">
      <c r="A100" s="9" t="s">
        <v>34</v>
      </c>
    </row>
    <row r="101" spans="1:1" ht="16.5" x14ac:dyDescent="0.3">
      <c r="A101" s="9" t="s">
        <v>32</v>
      </c>
    </row>
    <row r="102" spans="1:1" ht="16.5" x14ac:dyDescent="0.3">
      <c r="A102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2024-02-27T21:18:00Z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