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C4E9C59C-B157-468E-BAA4-0467FFA006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2" i="2" l="1"/>
  <c r="W23" i="2"/>
  <c r="W58" i="2"/>
  <c r="W57" i="2"/>
  <c r="U62" i="2"/>
  <c r="W56" i="2"/>
  <c r="T62" i="2"/>
  <c r="S39" i="2" l="1"/>
  <c r="W39" i="2" s="1"/>
  <c r="S37" i="2"/>
  <c r="W37" i="2" s="1"/>
  <c r="W38" i="2"/>
  <c r="W40" i="2"/>
  <c r="W54" i="2"/>
  <c r="R53" i="2"/>
  <c r="W53" i="2" s="1"/>
  <c r="Q62" i="2"/>
  <c r="W9" i="2"/>
  <c r="P62" i="2"/>
  <c r="W34" i="2"/>
  <c r="O33" i="2"/>
  <c r="W33" i="2" s="1"/>
  <c r="W8" i="2"/>
  <c r="N62" i="2"/>
  <c r="M62" i="2"/>
  <c r="W44" i="2"/>
  <c r="L62" i="2"/>
  <c r="W26" i="2"/>
  <c r="W24" i="2"/>
  <c r="K23" i="2"/>
  <c r="J35" i="2"/>
  <c r="W35" i="2" s="1"/>
  <c r="W36" i="2"/>
  <c r="W32" i="2"/>
  <c r="I31" i="2"/>
  <c r="W31" i="2" s="1"/>
  <c r="H62" i="2"/>
  <c r="W55" i="2"/>
  <c r="S62" i="2" l="1"/>
  <c r="R62" i="2"/>
  <c r="O62" i="2"/>
  <c r="K62" i="2"/>
  <c r="J62" i="2"/>
  <c r="I62" i="2"/>
</calcChain>
</file>

<file path=xl/sharedStrings.xml><?xml version="1.0" encoding="utf-8"?>
<sst xmlns="http://schemas.openxmlformats.org/spreadsheetml/2006/main" count="209" uniqueCount="136">
  <si>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</si>
  <si>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</si>
  <si>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</si>
  <si>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</si>
  <si>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</si>
  <si>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</si>
  <si>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</si>
  <si>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</si>
  <si>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</si>
  <si>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</si>
  <si>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</si>
  <si>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</si>
  <si>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</si>
  <si>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</si>
  <si>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</si>
  <si>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</si>
  <si>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</si>
  <si>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</si>
  <si>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</si>
  <si>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</si>
  <si>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</si>
  <si>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</si>
  <si>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</si>
  <si>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</si>
  <si>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</si>
  <si>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</si>
  <si>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</si>
  <si>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</si>
  <si>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</si>
  <si>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</si>
  <si>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</si>
  <si>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</si>
  <si>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</si>
  <si>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</si>
  <si>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</si>
  <si>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</si>
  <si>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</si>
  <si>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</si>
  <si>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</si>
  <si>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</si>
  <si>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</si>
  <si>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</si>
  <si>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</si>
  <si>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</si>
  <si>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</si>
  <si>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</si>
  <si>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</si>
  <si>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</si>
  <si>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</si>
  <si>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</si>
  <si>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</si>
  <si>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</si>
  <si>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</si>
  <si>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</si>
  <si>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</si>
  <si>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</si>
  <si>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</si>
  <si>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</si>
  <si>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</si>
  <si>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</si>
  <si>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</si>
  <si>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</si>
  <si>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</si>
  <si>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</si>
  <si>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</si>
  <si>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</si>
  <si>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</si>
  <si>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</si>
  <si>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</si>
  <si>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</si>
  <si>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</si>
  <si>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</si>
  <si>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</si>
  <si>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</si>
  <si>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</si>
  <si>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</si>
  <si>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</si>
  <si>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</si>
  <si>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</si>
  <si>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</si>
  <si>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</si>
  <si>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</si>
  <si>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</si>
  <si>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</si>
  <si>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</si>
  <si>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</si>
  <si>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</si>
  <si>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</si>
  <si>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</si>
  <si>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</si>
  <si>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</si>
  <si>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</si>
  <si>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</si>
  <si>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</si>
  <si>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</si>
  <si>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</si>
  <si>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</si>
  <si>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</si>
  <si>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</si>
  <si>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</si>
  <si>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</si>
  <si>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</si>
  <si>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</si>
  <si>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</si>
  <si>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</si>
  <si>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</si>
  <si>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</si>
  <si>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</si>
  <si>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</si>
  <si>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</si>
  <si>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</si>
  <si>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</si>
  <si>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</si>
  <si>
    <t>BUDGET #11 FY24</t>
  </si>
  <si>
    <t>FWIAADT24B</t>
  </si>
  <si>
    <t>FWIADWK24B</t>
  </si>
  <si>
    <t>TO ADD WIOA FUNDS</t>
  </si>
  <si>
    <t>BUDGET #11 FY24 DEC 7,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</si>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</sst>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15" fillId="0" borderId="3" xfId="0" applyFont="1" applyBorder="1"/>
    <xf numFmtId="0" fontId="6" fillId="0" borderId="3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"/>
  <sheetViews>
    <sheetView tabSelected="1" topLeftCell="D5" zoomScale="120" zoomScaleNormal="120" workbookViewId="0">
      <selection activeCell="V23" sqref="V23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8" width="13.08984375" style="2" hidden="1" customWidth="1"/>
    <col min="19" max="21" width="17" style="2" hidden="1" customWidth="1"/>
    <col min="22" max="22" width="17" style="2" customWidth="1"/>
    <col min="23" max="23" width="12.1796875" style="3" hidden="1" customWidth="1"/>
    <col min="24" max="24" width="16.90625" style="3" customWidth="1"/>
    <col min="25" max="25" width="10.453125" style="3" bestFit="1" customWidth="1"/>
    <col min="26" max="16384" width="9.1796875" style="3"/>
  </cols>
  <sheetData>
    <row r="1" spans="1:24" ht="20.5" x14ac:dyDescent="0.45">
      <c r="A1" s="3" t="s">
        <v>11</v>
      </c>
      <c r="B1" s="81" t="s">
        <v>10</v>
      </c>
      <c r="C1" s="82"/>
      <c r="D1" s="82"/>
      <c r="E1" s="82"/>
      <c r="F1" s="82"/>
      <c r="G1" s="82"/>
      <c r="H1" s="82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4" ht="20.5" x14ac:dyDescent="0.45">
      <c r="B2" s="6"/>
      <c r="C2" s="6"/>
      <c r="D2" s="6"/>
      <c r="E2" s="7"/>
      <c r="F2" s="7"/>
      <c r="G2" s="7"/>
    </row>
    <row r="3" spans="1:24" ht="20.5" x14ac:dyDescent="0.45">
      <c r="A3" s="4" t="s">
        <v>12</v>
      </c>
      <c r="B3" s="6" t="s">
        <v>7</v>
      </c>
      <c r="C3" s="1"/>
    </row>
    <row r="4" spans="1:24" ht="21" thickBot="1" x14ac:dyDescent="0.5">
      <c r="A4" s="4"/>
      <c r="B4" s="5"/>
      <c r="C4" s="1"/>
    </row>
    <row r="5" spans="1:24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48" t="s">
        <v>113</v>
      </c>
      <c r="T5" s="48" t="s">
        <v>118</v>
      </c>
      <c r="U5" s="48" t="s">
        <v>125</v>
      </c>
      <c r="V5" s="48" t="s">
        <v>133</v>
      </c>
      <c r="W5" s="30" t="s">
        <v>6</v>
      </c>
    </row>
    <row r="6" spans="1:24" s="10" customFormat="1" ht="15" hidden="1" customHeight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6"/>
    </row>
    <row r="7" spans="1:24" s="10" customFormat="1" ht="15" hidden="1" customHeight="1" x14ac:dyDescent="0.35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58"/>
      <c r="R7" s="58"/>
      <c r="S7" s="58"/>
      <c r="T7" s="58"/>
      <c r="U7" s="58"/>
      <c r="V7" s="58"/>
      <c r="W7" s="66"/>
    </row>
    <row r="8" spans="1:24" s="10" customFormat="1" ht="15" hidden="1" customHeight="1" x14ac:dyDescent="0.35">
      <c r="A8" s="53" t="s">
        <v>89</v>
      </c>
      <c r="B8" s="17" t="s">
        <v>48</v>
      </c>
      <c r="C8" s="39" t="s">
        <v>90</v>
      </c>
      <c r="D8" s="54" t="s">
        <v>91</v>
      </c>
      <c r="E8" s="55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70">
        <v>95000</v>
      </c>
      <c r="O8" s="70"/>
      <c r="P8" s="70"/>
      <c r="Q8" s="70"/>
      <c r="R8" s="70"/>
      <c r="S8" s="70"/>
      <c r="T8" s="70"/>
      <c r="U8" s="70"/>
      <c r="V8" s="70"/>
      <c r="W8" s="66">
        <f>SUM(N8)</f>
        <v>95000</v>
      </c>
    </row>
    <row r="9" spans="1:24" s="10" customFormat="1" ht="15" hidden="1" customHeight="1" thickBot="1" x14ac:dyDescent="0.4">
      <c r="A9" s="34" t="s">
        <v>100</v>
      </c>
      <c r="B9" s="67" t="s">
        <v>48</v>
      </c>
      <c r="C9" s="56" t="s">
        <v>101</v>
      </c>
      <c r="D9" s="54" t="s">
        <v>102</v>
      </c>
      <c r="E9" s="54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70"/>
      <c r="O9" s="70"/>
      <c r="P9" s="70">
        <v>207410</v>
      </c>
      <c r="Q9" s="70"/>
      <c r="R9" s="70"/>
      <c r="S9" s="70"/>
      <c r="T9" s="70"/>
      <c r="U9" s="70"/>
      <c r="V9" s="70"/>
      <c r="W9" s="66">
        <f>SUM(P9)</f>
        <v>207410</v>
      </c>
      <c r="X9" s="65"/>
    </row>
    <row r="10" spans="1:24" s="10" customFormat="1" ht="15" hidden="1" customHeight="1" thickTop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58"/>
      <c r="R10" s="58"/>
      <c r="S10" s="58"/>
      <c r="T10" s="58"/>
      <c r="U10" s="58"/>
      <c r="V10" s="58"/>
      <c r="W10" s="66"/>
    </row>
    <row r="11" spans="1:24" s="21" customFormat="1" ht="15" hidden="1" customHeight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58"/>
      <c r="R11" s="58"/>
      <c r="S11" s="58"/>
      <c r="T11" s="58"/>
      <c r="U11" s="58"/>
      <c r="V11" s="58"/>
      <c r="W11" s="66"/>
    </row>
    <row r="12" spans="1:24" s="10" customFormat="1" ht="15" hidden="1" customHeight="1" x14ac:dyDescent="0.35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58"/>
      <c r="R12" s="58"/>
      <c r="S12" s="58"/>
      <c r="T12" s="58"/>
      <c r="U12" s="58"/>
      <c r="V12" s="58"/>
      <c r="W12" s="66"/>
    </row>
    <row r="13" spans="1:24" s="21" customFormat="1" ht="15" hidden="1" customHeight="1" x14ac:dyDescent="0.35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8"/>
      <c r="O13" s="58"/>
      <c r="P13" s="58"/>
      <c r="Q13" s="58"/>
      <c r="R13" s="58"/>
      <c r="S13" s="58"/>
      <c r="T13" s="58"/>
      <c r="U13" s="58"/>
      <c r="V13" s="58"/>
      <c r="W13" s="66"/>
    </row>
    <row r="14" spans="1:24" s="21" customFormat="1" ht="15" hidden="1" customHeight="1" x14ac:dyDescent="0.35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8"/>
      <c r="O14" s="58"/>
      <c r="P14" s="58"/>
      <c r="Q14" s="58"/>
      <c r="R14" s="58"/>
      <c r="S14" s="58"/>
      <c r="T14" s="58"/>
      <c r="U14" s="58"/>
      <c r="V14" s="58"/>
      <c r="W14" s="66"/>
    </row>
    <row r="15" spans="1:24" s="10" customFormat="1" ht="15" hidden="1" customHeight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58"/>
      <c r="R15" s="58"/>
      <c r="S15" s="58"/>
      <c r="T15" s="58"/>
      <c r="U15" s="58"/>
      <c r="V15" s="58"/>
      <c r="W15" s="66"/>
    </row>
    <row r="16" spans="1:24" s="10" customFormat="1" ht="15" hidden="1" customHeight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58"/>
      <c r="R16" s="58"/>
      <c r="S16" s="58"/>
      <c r="T16" s="58"/>
      <c r="U16" s="58"/>
      <c r="V16" s="58"/>
      <c r="W16" s="66"/>
    </row>
    <row r="17" spans="1:23" s="10" customFormat="1" ht="15" hidden="1" customHeight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58"/>
      <c r="R17" s="58"/>
      <c r="S17" s="58"/>
      <c r="T17" s="58"/>
      <c r="U17" s="58"/>
      <c r="V17" s="58"/>
      <c r="W17" s="66"/>
    </row>
    <row r="18" spans="1:23" s="10" customFormat="1" ht="15" hidden="1" customHeight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58"/>
      <c r="R18" s="58"/>
      <c r="S18" s="58"/>
      <c r="T18" s="58"/>
      <c r="U18" s="58"/>
      <c r="V18" s="58"/>
      <c r="W18" s="66"/>
    </row>
    <row r="19" spans="1:23" s="10" customFormat="1" ht="15" hidden="1" customHeight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58"/>
      <c r="R19" s="58"/>
      <c r="S19" s="58"/>
      <c r="T19" s="58"/>
      <c r="U19" s="58"/>
      <c r="V19" s="58"/>
      <c r="W19" s="66"/>
    </row>
    <row r="20" spans="1:23" s="10" customFormat="1" ht="15" customHeight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58"/>
      <c r="R20" s="58"/>
      <c r="S20" s="58"/>
      <c r="T20" s="58"/>
      <c r="U20" s="58"/>
      <c r="V20" s="58"/>
      <c r="W20" s="66"/>
    </row>
    <row r="21" spans="1:23" s="10" customFormat="1" ht="15" customHeight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58"/>
      <c r="R21" s="58"/>
      <c r="S21" s="58"/>
      <c r="T21" s="58"/>
      <c r="U21" s="58"/>
      <c r="V21" s="58"/>
      <c r="W21" s="66"/>
    </row>
    <row r="22" spans="1:23" s="10" customFormat="1" ht="15" customHeight="1" x14ac:dyDescent="0.35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66"/>
    </row>
    <row r="23" spans="1:23" s="10" customFormat="1" ht="15" customHeight="1" x14ac:dyDescent="0.35">
      <c r="A23" s="49" t="s">
        <v>61</v>
      </c>
      <c r="B23" s="67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69" t="s">
        <v>65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58">
        <v>-90132</v>
      </c>
      <c r="R23" s="58"/>
      <c r="S23" s="58"/>
      <c r="T23" s="58"/>
      <c r="U23" s="58"/>
      <c r="V23" s="58">
        <v>92250</v>
      </c>
      <c r="W23" s="66">
        <f>SUM(K23:V23)</f>
        <v>161366.18</v>
      </c>
    </row>
    <row r="24" spans="1:23" s="10" customFormat="1" ht="15" hidden="1" customHeight="1" x14ac:dyDescent="0.35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69" t="s">
        <v>65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66">
        <f>SUM(K24)</f>
        <v>1</v>
      </c>
    </row>
    <row r="25" spans="1:23" s="10" customFormat="1" ht="15" customHeight="1" x14ac:dyDescent="0.35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66"/>
    </row>
    <row r="26" spans="1:23" s="10" customFormat="1" ht="15" hidden="1" customHeight="1" x14ac:dyDescent="0.35">
      <c r="A26" s="72" t="s">
        <v>70</v>
      </c>
      <c r="B26" s="67" t="s">
        <v>48</v>
      </c>
      <c r="C26" s="31" t="s">
        <v>71</v>
      </c>
      <c r="D26" s="15" t="s">
        <v>72</v>
      </c>
      <c r="E26" s="33" t="s">
        <v>73</v>
      </c>
      <c r="F26" s="73">
        <v>17.277000000000001</v>
      </c>
      <c r="G26" s="69" t="s">
        <v>69</v>
      </c>
      <c r="H26" s="18"/>
      <c r="I26" s="18"/>
      <c r="J26" s="18"/>
      <c r="K26" s="58"/>
      <c r="L26" s="58">
        <v>642871</v>
      </c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66">
        <f>SUM(L26)</f>
        <v>642871</v>
      </c>
    </row>
    <row r="27" spans="1:23" s="10" customFormat="1" ht="15" hidden="1" customHeight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66"/>
    </row>
    <row r="28" spans="1:23" s="10" customFormat="1" ht="15" hidden="1" customHeight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66"/>
    </row>
    <row r="29" spans="1:23" s="10" customFormat="1" ht="15" hidden="1" customHeight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66"/>
    </row>
    <row r="30" spans="1:23" s="10" customFormat="1" ht="15" hidden="1" customHeight="1" x14ac:dyDescent="0.35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66"/>
    </row>
    <row r="31" spans="1:23" s="10" customFormat="1" ht="15" hidden="1" customHeight="1" x14ac:dyDescent="0.35">
      <c r="A31" s="50" t="s">
        <v>47</v>
      </c>
      <c r="B31" s="67" t="s">
        <v>48</v>
      </c>
      <c r="C31" s="68" t="s">
        <v>49</v>
      </c>
      <c r="D31" s="51" t="s">
        <v>17</v>
      </c>
      <c r="E31" s="51">
        <v>6501</v>
      </c>
      <c r="F31" s="17">
        <v>17.259</v>
      </c>
      <c r="G31" s="57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66">
        <f>SUM(I31)</f>
        <v>775362</v>
      </c>
    </row>
    <row r="32" spans="1:23" s="10" customFormat="1" ht="15" hidden="1" customHeight="1" x14ac:dyDescent="0.35">
      <c r="A32" s="50" t="s">
        <v>47</v>
      </c>
      <c r="B32" s="17" t="s">
        <v>50</v>
      </c>
      <c r="C32" s="68" t="s">
        <v>49</v>
      </c>
      <c r="D32" s="51" t="s">
        <v>17</v>
      </c>
      <c r="E32" s="51">
        <v>6501</v>
      </c>
      <c r="F32" s="17">
        <v>17.259</v>
      </c>
      <c r="G32" s="57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66">
        <f>SUM(I32)</f>
        <v>1</v>
      </c>
    </row>
    <row r="33" spans="1:23" s="10" customFormat="1" ht="15" hidden="1" customHeight="1" x14ac:dyDescent="0.35">
      <c r="A33" s="22" t="s">
        <v>92</v>
      </c>
      <c r="B33" s="67" t="s">
        <v>48</v>
      </c>
      <c r="C33" s="15" t="s">
        <v>93</v>
      </c>
      <c r="D33" s="52" t="s">
        <v>18</v>
      </c>
      <c r="E33" s="52">
        <v>6502</v>
      </c>
      <c r="F33" s="15">
        <v>17.257999999999999</v>
      </c>
      <c r="G33" s="57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40"/>
      <c r="T33" s="40"/>
      <c r="U33" s="40"/>
      <c r="V33" s="40"/>
      <c r="W33" s="66">
        <f>O33</f>
        <v>132999</v>
      </c>
    </row>
    <row r="34" spans="1:23" s="21" customFormat="1" ht="15" hidden="1" customHeight="1" x14ac:dyDescent="0.35">
      <c r="A34" s="22" t="s">
        <v>92</v>
      </c>
      <c r="B34" s="17" t="s">
        <v>50</v>
      </c>
      <c r="C34" s="15" t="s">
        <v>93</v>
      </c>
      <c r="D34" s="52" t="s">
        <v>18</v>
      </c>
      <c r="E34" s="52">
        <v>6502</v>
      </c>
      <c r="F34" s="15">
        <v>17.257999999999999</v>
      </c>
      <c r="G34" s="57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40"/>
      <c r="T34" s="40"/>
      <c r="U34" s="40"/>
      <c r="V34" s="40"/>
      <c r="W34" s="66">
        <f>O34</f>
        <v>1</v>
      </c>
    </row>
    <row r="35" spans="1:23" s="21" customFormat="1" ht="15" hidden="1" customHeight="1" x14ac:dyDescent="0.35">
      <c r="A35" s="32" t="s">
        <v>53</v>
      </c>
      <c r="B35" s="67" t="s">
        <v>48</v>
      </c>
      <c r="C35" s="68" t="s">
        <v>54</v>
      </c>
      <c r="D35" s="52" t="s">
        <v>21</v>
      </c>
      <c r="E35" s="52">
        <v>6503</v>
      </c>
      <c r="F35" s="15">
        <v>17.277999999999999</v>
      </c>
      <c r="G35" s="57" t="s">
        <v>26</v>
      </c>
      <c r="H35" s="40"/>
      <c r="I35" s="40"/>
      <c r="J35" s="40">
        <f>143653-1</f>
        <v>143652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66">
        <f>SUM(J35)</f>
        <v>143652</v>
      </c>
    </row>
    <row r="36" spans="1:23" s="21" customFormat="1" ht="15" hidden="1" customHeight="1" x14ac:dyDescent="0.35">
      <c r="A36" s="32" t="s">
        <v>53</v>
      </c>
      <c r="B36" s="17" t="s">
        <v>50</v>
      </c>
      <c r="C36" s="68" t="s">
        <v>54</v>
      </c>
      <c r="D36" s="52" t="s">
        <v>21</v>
      </c>
      <c r="E36" s="52">
        <v>6503</v>
      </c>
      <c r="F36" s="15">
        <v>17.277999999999999</v>
      </c>
      <c r="G36" s="57" t="s">
        <v>26</v>
      </c>
      <c r="H36" s="40"/>
      <c r="I36" s="40"/>
      <c r="J36" s="40">
        <v>1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66">
        <f>SUM(J36)</f>
        <v>1</v>
      </c>
    </row>
    <row r="37" spans="1:23" s="21" customFormat="1" ht="15" hidden="1" customHeight="1" x14ac:dyDescent="0.35">
      <c r="A37" s="22" t="s">
        <v>92</v>
      </c>
      <c r="B37" s="74" t="s">
        <v>48</v>
      </c>
      <c r="C37" s="15" t="s">
        <v>114</v>
      </c>
      <c r="D37" s="15" t="s">
        <v>18</v>
      </c>
      <c r="E37" s="15">
        <v>6502</v>
      </c>
      <c r="F37" s="15">
        <v>17.257999999999999</v>
      </c>
      <c r="G37" s="75" t="s">
        <v>26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>543244-1</f>
        <v>543243</v>
      </c>
      <c r="T37" s="40"/>
      <c r="U37" s="40"/>
      <c r="V37" s="40"/>
      <c r="W37" s="66">
        <f>SUM(S37)</f>
        <v>543243</v>
      </c>
    </row>
    <row r="38" spans="1:23" s="10" customFormat="1" ht="15" hidden="1" customHeight="1" x14ac:dyDescent="0.35">
      <c r="A38" s="22" t="s">
        <v>92</v>
      </c>
      <c r="B38" s="17" t="s">
        <v>50</v>
      </c>
      <c r="C38" s="15" t="s">
        <v>114</v>
      </c>
      <c r="D38" s="15" t="s">
        <v>18</v>
      </c>
      <c r="E38" s="15">
        <v>6502</v>
      </c>
      <c r="F38" s="15">
        <v>17.257999999999999</v>
      </c>
      <c r="G38" s="75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v>1</v>
      </c>
      <c r="T38" s="41"/>
      <c r="U38" s="41"/>
      <c r="V38" s="41"/>
      <c r="W38" s="66">
        <f t="shared" ref="W38:W40" si="0">SUM(S38)</f>
        <v>1</v>
      </c>
    </row>
    <row r="39" spans="1:23" s="10" customFormat="1" ht="15" hidden="1" customHeight="1" x14ac:dyDescent="0.35">
      <c r="A39" s="32" t="s">
        <v>53</v>
      </c>
      <c r="B39" s="74" t="s">
        <v>48</v>
      </c>
      <c r="C39" s="46" t="s">
        <v>115</v>
      </c>
      <c r="D39" s="15" t="s">
        <v>21</v>
      </c>
      <c r="E39" s="15">
        <v>6503</v>
      </c>
      <c r="F39" s="15">
        <v>17.277999999999999</v>
      </c>
      <c r="G39" s="75" t="s">
        <v>26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f>522470-1</f>
        <v>522469</v>
      </c>
      <c r="T39" s="41"/>
      <c r="U39" s="41"/>
      <c r="V39" s="41"/>
      <c r="W39" s="66">
        <f t="shared" si="0"/>
        <v>522469</v>
      </c>
    </row>
    <row r="40" spans="1:23" s="10" customFormat="1" ht="15" hidden="1" customHeight="1" x14ac:dyDescent="0.35">
      <c r="A40" s="32" t="s">
        <v>53</v>
      </c>
      <c r="B40" s="17" t="s">
        <v>50</v>
      </c>
      <c r="C40" s="46" t="s">
        <v>115</v>
      </c>
      <c r="D40" s="15" t="s">
        <v>21</v>
      </c>
      <c r="E40" s="15">
        <v>6503</v>
      </c>
      <c r="F40" s="15">
        <v>17.277999999999999</v>
      </c>
      <c r="G40" s="75" t="s">
        <v>26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v>1</v>
      </c>
      <c r="T40" s="40"/>
      <c r="U40" s="40"/>
      <c r="V40" s="40"/>
      <c r="W40" s="66">
        <f t="shared" si="0"/>
        <v>1</v>
      </c>
    </row>
    <row r="41" spans="1:23" s="10" customFormat="1" ht="14.5" hidden="1" x14ac:dyDescent="0.35">
      <c r="A41" s="32"/>
      <c r="B41" s="44"/>
      <c r="C41" s="30"/>
      <c r="D41" s="15"/>
      <c r="E41" s="17"/>
      <c r="F41" s="15"/>
      <c r="G41" s="15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66"/>
    </row>
    <row r="42" spans="1:23" s="21" customFormat="1" ht="15" hidden="1" customHeight="1" x14ac:dyDescent="0.35">
      <c r="A42" s="9" t="s">
        <v>8</v>
      </c>
      <c r="B42" s="17"/>
      <c r="C42" s="15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66"/>
    </row>
    <row r="43" spans="1:23" s="21" customFormat="1" ht="15" hidden="1" customHeight="1" x14ac:dyDescent="0.35">
      <c r="A43" s="15" t="s">
        <v>79</v>
      </c>
      <c r="B43" s="17"/>
      <c r="C43" s="15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66"/>
    </row>
    <row r="44" spans="1:23" s="21" customFormat="1" ht="15" hidden="1" customHeight="1" x14ac:dyDescent="0.35">
      <c r="A44" s="37" t="s">
        <v>80</v>
      </c>
      <c r="B44" s="17" t="s">
        <v>81</v>
      </c>
      <c r="C44" s="15" t="s">
        <v>82</v>
      </c>
      <c r="D44" s="15" t="s">
        <v>83</v>
      </c>
      <c r="E44" s="33" t="s">
        <v>84</v>
      </c>
      <c r="F44" s="30">
        <v>17.800999999999998</v>
      </c>
      <c r="G44" s="46" t="s">
        <v>27</v>
      </c>
      <c r="H44" s="41"/>
      <c r="I44" s="41"/>
      <c r="J44" s="41"/>
      <c r="K44" s="41"/>
      <c r="L44" s="41"/>
      <c r="M44" s="41">
        <v>12777</v>
      </c>
      <c r="N44" s="41"/>
      <c r="O44" s="41"/>
      <c r="P44" s="41"/>
      <c r="Q44" s="41"/>
      <c r="R44" s="41"/>
      <c r="S44" s="41"/>
      <c r="T44" s="41"/>
      <c r="U44" s="41"/>
      <c r="V44" s="41"/>
      <c r="W44" s="66">
        <f>M44</f>
        <v>12777</v>
      </c>
    </row>
    <row r="45" spans="1:23" s="21" customFormat="1" ht="15" hidden="1" customHeight="1" x14ac:dyDescent="0.35">
      <c r="A45" s="32"/>
      <c r="B45" s="17"/>
      <c r="C45" s="43"/>
      <c r="D45" s="43"/>
      <c r="E45" s="43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66"/>
    </row>
    <row r="46" spans="1:23" s="21" customFormat="1" ht="15" hidden="1" customHeight="1" x14ac:dyDescent="0.35">
      <c r="A46" s="37"/>
      <c r="B46" s="17"/>
      <c r="C46" s="45"/>
      <c r="D46" s="15"/>
      <c r="E46" s="33"/>
      <c r="F46" s="30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66"/>
    </row>
    <row r="47" spans="1:23" s="21" customFormat="1" ht="15" hidden="1" customHeight="1" x14ac:dyDescent="0.35">
      <c r="A47" s="42"/>
      <c r="B47" s="17"/>
      <c r="C47" s="15"/>
      <c r="D47" s="43"/>
      <c r="E47" s="45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66"/>
    </row>
    <row r="48" spans="1:23" s="21" customFormat="1" ht="15" hidden="1" customHeight="1" x14ac:dyDescent="0.35">
      <c r="A48" s="32"/>
      <c r="B48" s="17"/>
      <c r="C48" s="15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66"/>
    </row>
    <row r="49" spans="1:23" s="21" customFormat="1" ht="15" hidden="1" customHeight="1" x14ac:dyDescent="0.35">
      <c r="A49" s="32"/>
      <c r="B49" s="17"/>
      <c r="C49" s="15"/>
      <c r="D49" s="15"/>
      <c r="E49" s="17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66"/>
    </row>
    <row r="50" spans="1:23" s="21" customFormat="1" ht="15" hidden="1" customHeight="1" x14ac:dyDescent="0.35">
      <c r="A50" s="20"/>
      <c r="B50" s="11"/>
      <c r="C50" s="14"/>
      <c r="D50" s="14"/>
      <c r="E50" s="14"/>
      <c r="F50" s="12"/>
      <c r="G50" s="12"/>
      <c r="H50" s="19"/>
      <c r="I50" s="19"/>
      <c r="J50" s="19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66"/>
    </row>
    <row r="51" spans="1:23" s="21" customFormat="1" ht="15" hidden="1" customHeight="1" x14ac:dyDescent="0.35">
      <c r="A51" s="9" t="s">
        <v>8</v>
      </c>
      <c r="B51" s="11"/>
      <c r="C51" s="14"/>
      <c r="D51" s="14"/>
      <c r="E51" s="14"/>
      <c r="F51" s="12"/>
      <c r="G51" s="12"/>
      <c r="H51" s="19"/>
      <c r="I51" s="19"/>
      <c r="J51" s="19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66"/>
    </row>
    <row r="52" spans="1:23" s="21" customFormat="1" ht="15" hidden="1" customHeight="1" x14ac:dyDescent="0.35">
      <c r="A52" s="15" t="s">
        <v>42</v>
      </c>
      <c r="B52" s="11"/>
      <c r="C52" s="14"/>
      <c r="D52" s="14"/>
      <c r="E52" s="61"/>
      <c r="F52" s="12"/>
      <c r="G52" s="12"/>
      <c r="H52" s="19"/>
      <c r="I52" s="19"/>
      <c r="J52" s="19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66"/>
    </row>
    <row r="53" spans="1:23" s="21" customFormat="1" ht="15" hidden="1" customHeight="1" x14ac:dyDescent="0.35">
      <c r="A53" s="22" t="s">
        <v>109</v>
      </c>
      <c r="B53" s="17" t="s">
        <v>48</v>
      </c>
      <c r="C53" s="15" t="s">
        <v>110</v>
      </c>
      <c r="D53" s="15" t="s">
        <v>19</v>
      </c>
      <c r="E53" s="15" t="s">
        <v>111</v>
      </c>
      <c r="F53" s="17" t="s">
        <v>112</v>
      </c>
      <c r="G53" s="46" t="s">
        <v>28</v>
      </c>
      <c r="H53" s="19"/>
      <c r="I53" s="19"/>
      <c r="J53" s="19"/>
      <c r="K53" s="70"/>
      <c r="L53" s="70"/>
      <c r="M53" s="70"/>
      <c r="N53" s="70"/>
      <c r="O53" s="70"/>
      <c r="P53" s="70"/>
      <c r="Q53" s="70"/>
      <c r="R53" s="70">
        <f>30465-1</f>
        <v>30464</v>
      </c>
      <c r="S53" s="70"/>
      <c r="T53" s="70"/>
      <c r="U53" s="70"/>
      <c r="V53" s="70"/>
      <c r="W53" s="66">
        <f>SUM(R53)</f>
        <v>30464</v>
      </c>
    </row>
    <row r="54" spans="1:23" s="21" customFormat="1" ht="15" hidden="1" customHeight="1" x14ac:dyDescent="0.35">
      <c r="A54" s="22" t="s">
        <v>109</v>
      </c>
      <c r="B54" s="17" t="s">
        <v>50</v>
      </c>
      <c r="C54" s="15" t="s">
        <v>110</v>
      </c>
      <c r="D54" s="15" t="s">
        <v>19</v>
      </c>
      <c r="E54" s="15" t="s">
        <v>111</v>
      </c>
      <c r="F54" s="17" t="s">
        <v>112</v>
      </c>
      <c r="G54" s="46" t="s">
        <v>28</v>
      </c>
      <c r="H54" s="19"/>
      <c r="I54" s="19"/>
      <c r="J54" s="19"/>
      <c r="K54" s="70"/>
      <c r="L54" s="70"/>
      <c r="M54" s="70"/>
      <c r="N54" s="70"/>
      <c r="O54" s="70"/>
      <c r="P54" s="70"/>
      <c r="Q54" s="70"/>
      <c r="R54" s="70">
        <v>1</v>
      </c>
      <c r="S54" s="70"/>
      <c r="T54" s="70"/>
      <c r="U54" s="70"/>
      <c r="V54" s="70"/>
      <c r="W54" s="66">
        <f>SUM(R54)</f>
        <v>1</v>
      </c>
    </row>
    <row r="55" spans="1:23" s="10" customFormat="1" ht="15" hidden="1" customHeight="1" x14ac:dyDescent="0.35">
      <c r="A55" s="63" t="s">
        <v>38</v>
      </c>
      <c r="B55" s="17" t="s">
        <v>43</v>
      </c>
      <c r="C55" s="14" t="s">
        <v>39</v>
      </c>
      <c r="D55" s="14" t="s">
        <v>14</v>
      </c>
      <c r="E55" s="14" t="s">
        <v>15</v>
      </c>
      <c r="F55" s="64">
        <v>10.561</v>
      </c>
      <c r="G55" s="36"/>
      <c r="H55" s="58">
        <v>4929.4400000000005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66">
        <f>SUM(H55:I55)</f>
        <v>4929.4400000000005</v>
      </c>
    </row>
    <row r="56" spans="1:23" s="10" customFormat="1" ht="15" hidden="1" customHeight="1" x14ac:dyDescent="0.35">
      <c r="A56" s="63" t="s">
        <v>119</v>
      </c>
      <c r="B56" s="17" t="s">
        <v>48</v>
      </c>
      <c r="C56" s="78" t="s">
        <v>120</v>
      </c>
      <c r="D56" s="78" t="s">
        <v>121</v>
      </c>
      <c r="E56" s="52" t="s">
        <v>122</v>
      </c>
      <c r="F56" s="79" t="s">
        <v>13</v>
      </c>
      <c r="G56" s="36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>
        <v>10439.69</v>
      </c>
      <c r="U56" s="58"/>
      <c r="V56" s="58"/>
      <c r="W56" s="66">
        <f>T56</f>
        <v>10439.69</v>
      </c>
    </row>
    <row r="57" spans="1:23" s="10" customFormat="1" ht="15" hidden="1" customHeight="1" x14ac:dyDescent="0.35">
      <c r="A57" s="63" t="s">
        <v>126</v>
      </c>
      <c r="B57" s="17" t="s">
        <v>48</v>
      </c>
      <c r="C57" s="80" t="s">
        <v>127</v>
      </c>
      <c r="D57" s="80" t="s">
        <v>128</v>
      </c>
      <c r="E57" s="15" t="s">
        <v>129</v>
      </c>
      <c r="F57" s="15" t="s">
        <v>13</v>
      </c>
      <c r="G57" s="36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>
        <v>36489.615083670615</v>
      </c>
      <c r="V57" s="58"/>
      <c r="W57" s="66">
        <f>SUM(U57)</f>
        <v>36489.615083670615</v>
      </c>
    </row>
    <row r="58" spans="1:23" s="10" customFormat="1" ht="15" hidden="1" customHeight="1" x14ac:dyDescent="0.35">
      <c r="A58" s="22" t="s">
        <v>130</v>
      </c>
      <c r="B58" s="17" t="s">
        <v>48</v>
      </c>
      <c r="C58" s="80" t="s">
        <v>127</v>
      </c>
      <c r="D58" s="80" t="s">
        <v>128</v>
      </c>
      <c r="E58" s="15" t="s">
        <v>129</v>
      </c>
      <c r="F58" s="15" t="s">
        <v>13</v>
      </c>
      <c r="G58" s="36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>
        <v>36489.615083670615</v>
      </c>
      <c r="V58" s="58"/>
      <c r="W58" s="66">
        <f>SUM(U58)</f>
        <v>36489.615083670615</v>
      </c>
    </row>
    <row r="59" spans="1:23" s="10" customFormat="1" ht="15" hidden="1" customHeight="1" x14ac:dyDescent="0.35">
      <c r="A59" s="76"/>
      <c r="B59" s="17"/>
      <c r="C59" s="14"/>
      <c r="D59" s="14"/>
      <c r="E59" s="61"/>
      <c r="F59" s="77"/>
      <c r="G59" s="36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66"/>
    </row>
    <row r="60" spans="1:23" s="10" customFormat="1" ht="15" hidden="1" customHeight="1" x14ac:dyDescent="0.35">
      <c r="A60" s="35"/>
      <c r="B60" s="44"/>
      <c r="C60" s="43"/>
      <c r="D60" s="43"/>
      <c r="E60" s="62"/>
      <c r="F60" s="36"/>
      <c r="G60" s="36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66"/>
    </row>
    <row r="61" spans="1:23" s="10" customFormat="1" ht="15" hidden="1" customHeight="1" x14ac:dyDescent="0.35">
      <c r="A61" s="22"/>
      <c r="B61" s="17"/>
      <c r="C61" s="31"/>
      <c r="D61" s="31"/>
      <c r="E61" s="33"/>
      <c r="F61" s="17"/>
      <c r="G61" s="1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66"/>
    </row>
    <row r="62" spans="1:23" s="10" customFormat="1" ht="15" customHeight="1" x14ac:dyDescent="0.35">
      <c r="A62" s="22" t="s">
        <v>0</v>
      </c>
      <c r="B62" s="22"/>
      <c r="C62" s="24"/>
      <c r="D62" s="24"/>
      <c r="E62" s="24"/>
      <c r="F62" s="24"/>
      <c r="G62" s="24"/>
      <c r="H62" s="40">
        <f>SUM(H55:H61)</f>
        <v>4929.4400000000005</v>
      </c>
      <c r="I62" s="40">
        <f>SUM(I31:I61)</f>
        <v>775363</v>
      </c>
      <c r="J62" s="40">
        <f>SUM(J35:J39)</f>
        <v>143653</v>
      </c>
      <c r="K62" s="40">
        <f>SUM(K22:K26)</f>
        <v>159249.18</v>
      </c>
      <c r="L62" s="40">
        <f>SUM(L22:L27)</f>
        <v>642871</v>
      </c>
      <c r="M62" s="40">
        <f>SUM(M43:M47)</f>
        <v>12777</v>
      </c>
      <c r="N62" s="40">
        <f>SUM(N7:N8)</f>
        <v>95000</v>
      </c>
      <c r="O62" s="40">
        <f>SUM(O29:O60)</f>
        <v>133000</v>
      </c>
      <c r="P62" s="40">
        <f>SUM(P7:P10)</f>
        <v>207410</v>
      </c>
      <c r="Q62" s="40">
        <f>SUM(Q22:Q24)</f>
        <v>-90132</v>
      </c>
      <c r="R62" s="40">
        <f>SUM(R52:R60)</f>
        <v>30465</v>
      </c>
      <c r="S62" s="40">
        <f>SUM(S30:S47)</f>
        <v>1065714</v>
      </c>
      <c r="T62" s="40">
        <f>SUM(T52:T59)</f>
        <v>10439.69</v>
      </c>
      <c r="U62" s="40">
        <f>SUM(U52:U59)</f>
        <v>72979.230167341229</v>
      </c>
      <c r="V62" s="40">
        <f>SUM(V22:V24)</f>
        <v>92250</v>
      </c>
      <c r="W62" s="66"/>
    </row>
    <row r="63" spans="1:23" s="10" customFormat="1" ht="14.5" x14ac:dyDescent="0.35">
      <c r="A63" s="25"/>
      <c r="B63" s="25"/>
      <c r="C63" s="26"/>
      <c r="D63" s="26"/>
      <c r="E63" s="26"/>
      <c r="F63" s="26"/>
      <c r="G63" s="26"/>
      <c r="H63" s="27"/>
      <c r="I63" s="27"/>
      <c r="J63" s="27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28"/>
    </row>
    <row r="64" spans="1:23" s="10" customFormat="1" ht="14.5" x14ac:dyDescent="0.35">
      <c r="A64" s="21" t="s">
        <v>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1:22" s="10" customFormat="1" ht="14.5" hidden="1" x14ac:dyDescent="0.35">
      <c r="A65" s="21" t="s">
        <v>44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1:22" s="10" customFormat="1" ht="14.5" hidden="1" x14ac:dyDescent="0.35">
      <c r="A66" s="25" t="s">
        <v>45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ht="14.5" hidden="1" x14ac:dyDescent="0.35">
      <c r="A67" s="21" t="s">
        <v>51</v>
      </c>
    </row>
    <row r="68" spans="1:22" ht="14.5" hidden="1" x14ac:dyDescent="0.35">
      <c r="A68" s="25" t="s">
        <v>52</v>
      </c>
    </row>
    <row r="69" spans="1:22" ht="14.5" hidden="1" x14ac:dyDescent="0.35">
      <c r="A69" s="21" t="s">
        <v>56</v>
      </c>
    </row>
    <row r="70" spans="1:22" ht="14.5" hidden="1" x14ac:dyDescent="0.35">
      <c r="A70" s="25" t="s">
        <v>57</v>
      </c>
    </row>
    <row r="71" spans="1:22" ht="14.5" hidden="1" x14ac:dyDescent="0.35">
      <c r="A71" s="21" t="s">
        <v>59</v>
      </c>
    </row>
    <row r="72" spans="1:22" ht="14.5" hidden="1" x14ac:dyDescent="0.35">
      <c r="A72" s="25" t="s">
        <v>60</v>
      </c>
    </row>
    <row r="73" spans="1:22" ht="14.5" hidden="1" x14ac:dyDescent="0.35">
      <c r="A73" s="21" t="s">
        <v>74</v>
      </c>
    </row>
    <row r="74" spans="1:22" ht="14.5" hidden="1" x14ac:dyDescent="0.35">
      <c r="A74" s="25" t="s">
        <v>75</v>
      </c>
    </row>
    <row r="75" spans="1:22" ht="14.5" hidden="1" x14ac:dyDescent="0.35">
      <c r="A75" s="21" t="s">
        <v>78</v>
      </c>
    </row>
    <row r="76" spans="1:22" ht="14.5" hidden="1" x14ac:dyDescent="0.35">
      <c r="A76" s="25" t="s">
        <v>77</v>
      </c>
    </row>
    <row r="77" spans="1:22" ht="14.5" hidden="1" x14ac:dyDescent="0.35">
      <c r="A77" s="21" t="s">
        <v>88</v>
      </c>
    </row>
    <row r="78" spans="1:22" ht="14.5" hidden="1" x14ac:dyDescent="0.35">
      <c r="A78" s="21" t="s">
        <v>87</v>
      </c>
    </row>
    <row r="79" spans="1:22" ht="14.5" hidden="1" x14ac:dyDescent="0.35">
      <c r="A79" s="21" t="s">
        <v>96</v>
      </c>
    </row>
    <row r="80" spans="1:22" ht="14.5" hidden="1" x14ac:dyDescent="0.35">
      <c r="A80" s="25" t="s">
        <v>95</v>
      </c>
    </row>
    <row r="81" spans="1:1" ht="14.5" hidden="1" x14ac:dyDescent="0.35">
      <c r="A81" s="21" t="s">
        <v>97</v>
      </c>
    </row>
    <row r="82" spans="1:1" ht="14.5" hidden="1" x14ac:dyDescent="0.35">
      <c r="A82" s="25" t="s">
        <v>98</v>
      </c>
    </row>
    <row r="83" spans="1:1" ht="14.5" hidden="1" x14ac:dyDescent="0.35">
      <c r="A83" s="21" t="s">
        <v>104</v>
      </c>
    </row>
    <row r="84" spans="1:1" ht="14.5" hidden="1" x14ac:dyDescent="0.35">
      <c r="A84" s="25" t="s">
        <v>105</v>
      </c>
    </row>
    <row r="85" spans="1:1" ht="14.5" hidden="1" x14ac:dyDescent="0.35">
      <c r="A85" s="21" t="s">
        <v>108</v>
      </c>
    </row>
    <row r="86" spans="1:1" ht="14.5" hidden="1" x14ac:dyDescent="0.35">
      <c r="A86" s="25" t="s">
        <v>107</v>
      </c>
    </row>
    <row r="87" spans="1:1" ht="14.5" hidden="1" x14ac:dyDescent="0.35">
      <c r="A87" s="21" t="s">
        <v>117</v>
      </c>
    </row>
    <row r="88" spans="1:1" ht="14.5" hidden="1" x14ac:dyDescent="0.35">
      <c r="A88" s="25" t="s">
        <v>116</v>
      </c>
    </row>
    <row r="89" spans="1:1" ht="14.5" hidden="1" x14ac:dyDescent="0.35">
      <c r="A89" s="21" t="s">
        <v>124</v>
      </c>
    </row>
    <row r="90" spans="1:1" ht="14.5" hidden="1" x14ac:dyDescent="0.35">
      <c r="A90" s="25" t="s">
        <v>123</v>
      </c>
    </row>
    <row r="91" spans="1:1" ht="14.5" hidden="1" x14ac:dyDescent="0.35">
      <c r="A91" s="21" t="s">
        <v>132</v>
      </c>
    </row>
    <row r="92" spans="1:1" ht="14.5" hidden="1" x14ac:dyDescent="0.35">
      <c r="A92" s="25" t="s">
        <v>131</v>
      </c>
    </row>
    <row r="93" spans="1:1" ht="14.5" x14ac:dyDescent="0.35">
      <c r="A93" s="21" t="s">
        <v>135</v>
      </c>
    </row>
    <row r="94" spans="1:1" ht="14.5" x14ac:dyDescent="0.35">
      <c r="A94" s="25" t="s">
        <v>134</v>
      </c>
    </row>
    <row r="98" spans="1:1" ht="14.5" x14ac:dyDescent="0.35">
      <c r="A98" s="21" t="s">
        <v>34</v>
      </c>
    </row>
    <row r="99" spans="1:1" ht="14.5" x14ac:dyDescent="0.35">
      <c r="A99" s="59" t="s">
        <v>36</v>
      </c>
    </row>
    <row r="100" spans="1:1" ht="14.5" x14ac:dyDescent="0.35">
      <c r="A100" s="21" t="s">
        <v>35</v>
      </c>
    </row>
    <row r="101" spans="1:1" ht="14.5" x14ac:dyDescent="0.35">
      <c r="A101" s="6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2024-02-29T14:43:48Z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