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47B43FF0-1221-4416-919E-291D9E4678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68" i="2" l="1"/>
  <c r="AE64" i="2"/>
  <c r="AE63" i="2"/>
  <c r="AC68" i="2" l="1"/>
  <c r="AE32" i="2"/>
  <c r="AE34" i="2"/>
  <c r="AE36" i="2"/>
  <c r="AE38" i="2"/>
  <c r="AE40" i="2"/>
  <c r="AB68" i="2"/>
  <c r="AE27" i="2"/>
  <c r="AA68" i="2"/>
  <c r="Z68" i="2"/>
  <c r="AE62" i="2"/>
  <c r="AE61" i="2"/>
  <c r="Y68" i="2"/>
  <c r="X68" i="2" l="1"/>
  <c r="AE26" i="2"/>
  <c r="AF27" i="2" s="1"/>
  <c r="W68" i="2"/>
  <c r="AE60" i="2"/>
  <c r="AE59" i="2"/>
  <c r="V68" i="2"/>
  <c r="AE58" i="2"/>
  <c r="AE57" i="2"/>
  <c r="U68" i="2"/>
  <c r="AE56" i="2"/>
  <c r="T68" i="2"/>
  <c r="S39" i="2" l="1"/>
  <c r="AE39" i="2" s="1"/>
  <c r="S37" i="2"/>
  <c r="AE37" i="2" s="1"/>
  <c r="AE54" i="2"/>
  <c r="R53" i="2"/>
  <c r="AE53" i="2" s="1"/>
  <c r="Q68" i="2"/>
  <c r="AE9" i="2"/>
  <c r="P68" i="2"/>
  <c r="O33" i="2"/>
  <c r="AE33" i="2" s="1"/>
  <c r="AE8" i="2"/>
  <c r="N68" i="2"/>
  <c r="M68" i="2"/>
  <c r="AE44" i="2"/>
  <c r="L68" i="2"/>
  <c r="AE24" i="2"/>
  <c r="K23" i="2"/>
  <c r="AE23" i="2" s="1"/>
  <c r="J35" i="2"/>
  <c r="AE35" i="2" s="1"/>
  <c r="I31" i="2"/>
  <c r="AE31" i="2" s="1"/>
  <c r="H68" i="2"/>
  <c r="AE55" i="2"/>
  <c r="S68" i="2" l="1"/>
  <c r="R68" i="2"/>
  <c r="O68" i="2"/>
  <c r="K68" i="2"/>
  <c r="J68" i="2"/>
  <c r="I68" i="2"/>
</calcChain>
</file>

<file path=xl/sharedStrings.xml><?xml version="1.0" encoding="utf-8"?>
<sst xmlns="http://schemas.openxmlformats.org/spreadsheetml/2006/main" count="273" uniqueCount="176">
  <si>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</si>
  <si>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</si>
  <si>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</si>
  <si>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</si>
  <si>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</si>
  <si>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</si>
  <si>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</si>
  <si>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</si>
  <si>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</si>
  <si>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</si>
  <si>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</si>
  <si>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</si>
  <si>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</si>
  <si>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</si>
  <si>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</si>
  <si>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</si>
  <si>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</si>
  <si>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</si>
  <si>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</si>
  <si>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</si>
  <si>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</si>
  <si>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</si>
  <si>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</si>
  <si>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</si>
  <si>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</si>
  <si>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</si>
  <si>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</si>
  <si>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</si>
  <si>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</si>
  <si>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</si>
  <si>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</si>
  <si>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</si>
  <si>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</si>
  <si>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</si>
  <si>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</si>
  <si>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</si>
  <si>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</si>
  <si>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</si>
  <si>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</si>
  <si>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</si>
  <si>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</si>
  <si>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</si>
  <si>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</si>
  <si>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</si>
  <si>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</si>
  <si>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</si>
  <si>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</si>
  <si>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</si>
  <si>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</si>
  <si>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</si>
  <si>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</si>
  <si>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</si>
  <si>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</si>
  <si>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</si>
  <si>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</si>
  <si>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</si>
  <si>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</si>
  <si>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</si>
  <si>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</si>
  <si>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</si>
  <si>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</si>
  <si>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</si>
  <si>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</si>
  <si>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</si>
  <si>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</si>
  <si>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</si>
  <si>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</si>
  <si>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</si>
  <si>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</si>
  <si>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</si>
  <si>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</si>
  <si>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</si>
  <si>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</si>
  <si>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</si>
  <si>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</si>
  <si>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</si>
  <si>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</si>
  <si>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</si>
  <si>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</si>
  <si>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</si>
  <si>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</si>
  <si>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</si>
  <si>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</si>
  <si>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</si>
  <si>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</si>
  <si>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</si>
  <si>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</si>
  <si>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</si>
  <si>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</si>
  <si>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</si>
  <si>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</si>
  <si>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</si>
  <si>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</si>
  <si>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</si>
  <si>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</si>
  <si>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</si>
  <si>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</si>
  <si>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</si>
  <si>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</si>
  <si>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</si>
  <si>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</si>
  <si>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</si>
  <si>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</si>
  <si>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</si>
  <si>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</si>
  <si>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</si>
  <si>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</si>
  <si>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</si>
  <si>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</si>
  <si>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</si>
  <si>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</si>
  <si>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</si>
  <si>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</si>
  <si>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</si>
  <si>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</si>
  <si>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</si>
  <si>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</si>
  <si>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</si>
  <si>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</si>
  <si>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</si>
  <si>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</si>
  <si>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</si>
  <si>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</si>
  <si>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</si>
  <si>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</si>
  <si>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</si>
  <si>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</si>
  <si>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</si>
  <si>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</si>
  <si>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</si>
  <si>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</si>
  <si>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</si>
  <si>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</si>
  <si>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</si>
  <si>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</si>
  <si>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</si>
  <si>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</si>
  <si>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</si>
  <si>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</si>
  <si>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</si>
  <si>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</si>
  <si>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</si>
  <si>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</si>
  <si>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</si>
  <si>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</si>
  <si>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</si>
  <si>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</si>
  <si>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</si>
  <si>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</si>
  <si>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</si>
  <si>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</si>
  <si>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</si>
  <si>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</si>
  <si>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</si>
  <si>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</si>
  <si>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</si>
  <si>
    <t xml:space="preserve">CENTER FOR WORKFORCE INCLUSION </t>
  </si>
  <si>
    <t>BUDGET #18 FY24</t>
  </si>
  <si>
    <t>DCSSCSEP24</t>
  </si>
  <si>
    <t>7003-0006</t>
  </si>
  <si>
    <t>K246</t>
  </si>
  <si>
    <t>BUDGET #18 FY24  MAY 6, 2024</t>
  </si>
  <si>
    <t>WPP SNAP EXPANSION (settlement amount)</t>
  </si>
  <si>
    <t>OCTOBER 1, 2023-FEBRUARY 16, 2024</t>
  </si>
  <si>
    <t>FEBRUARY 17, 2024-JUNE 30, 2024</t>
  </si>
  <si>
    <t>BUDGET #19 FY24  MAY 23, 2024</t>
  </si>
  <si>
    <t>BUDGET #19 FY24</t>
  </si>
  <si>
    <t>BUDGET #20 FY24</t>
  </si>
  <si>
    <t>BUDGET #20 FY24  JUNE 4, 2024</t>
  </si>
  <si>
    <t>TO DECREASE OPOID GRANT</t>
  </si>
  <si>
    <t>BUDGET #21 FY24 JUNE 25, 2024</t>
  </si>
  <si>
    <t>TO MOVE FUNDS TO FY25 LINE</t>
  </si>
  <si>
    <t>BUDGET #21 FY24</t>
  </si>
  <si>
    <t>BUDGET #22 FY24</t>
  </si>
  <si>
    <t>BUDGET #22 FY24 AUG 5, 2024</t>
  </si>
  <si>
    <t>TO DE-OBLIGATE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</si>
</sst>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3" fillId="0" borderId="0" xfId="0" applyFont="1"/>
    <xf numFmtId="0" fontId="17" fillId="0" borderId="0" xfId="0" applyFont="1"/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13" fillId="0" borderId="3" xfId="0" applyFont="1" applyBorder="1"/>
    <xf numFmtId="0" fontId="13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3" fillId="3" borderId="1" xfId="0" applyFont="1" applyFill="1" applyBorder="1"/>
    <xf numFmtId="0" fontId="4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7" fontId="8" fillId="0" borderId="1" xfId="1" applyNumberFormat="1" applyFont="1" applyFill="1" applyBorder="1"/>
    <xf numFmtId="7" fontId="7" fillId="0" borderId="0" xfId="0" applyNumberFormat="1" applyFont="1"/>
    <xf numFmtId="44" fontId="8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7"/>
  <sheetViews>
    <sheetView tabSelected="1" topLeftCell="A5" zoomScale="120" zoomScaleNormal="120" workbookViewId="0">
      <selection activeCell="A52" sqref="A52"/>
    </sheetView>
  </sheetViews>
  <sheetFormatPr defaultColWidth="9.1796875" defaultRowHeight="12" x14ac:dyDescent="0.3"/>
  <cols>
    <col min="1" max="1" width="5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1.1796875" style="2" bestFit="1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2" width="17" style="2" hidden="1" customWidth="1"/>
    <col min="23" max="23" width="3.453125" style="2" hidden="1" customWidth="1"/>
    <col min="24" max="24" width="17" style="2" hidden="1" customWidth="1"/>
    <col min="25" max="25" width="14.54296875" style="2" hidden="1" customWidth="1"/>
    <col min="26" max="26" width="14.453125" style="2" hidden="1" customWidth="1"/>
    <col min="27" max="27" width="11.1796875" style="2" hidden="1" customWidth="1"/>
    <col min="28" max="29" width="13.90625" style="2" hidden="1" customWidth="1"/>
    <col min="30" max="30" width="13.90625" style="2" customWidth="1"/>
    <col min="31" max="31" width="12.1796875" style="3" hidden="1" customWidth="1"/>
    <col min="32" max="32" width="13.7265625" style="3" bestFit="1" customWidth="1"/>
    <col min="33" max="33" width="10.453125" style="3" bestFit="1" customWidth="1"/>
    <col min="34" max="16384" width="9.1796875" style="3"/>
  </cols>
  <sheetData>
    <row r="1" spans="1:32" ht="20.5" x14ac:dyDescent="0.4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2" ht="20.5" x14ac:dyDescent="0.45">
      <c r="B2" s="6"/>
      <c r="C2" s="6"/>
      <c r="D2" s="6"/>
      <c r="E2" s="7"/>
      <c r="F2" s="7"/>
      <c r="G2" s="7"/>
    </row>
    <row r="3" spans="1:32" ht="20.5" x14ac:dyDescent="0.45">
      <c r="A3" s="4" t="s">
        <v>12</v>
      </c>
      <c r="B3" s="6" t="s">
        <v>7</v>
      </c>
      <c r="C3" s="1"/>
    </row>
    <row r="4" spans="1:32" ht="21" thickBot="1" x14ac:dyDescent="0.5">
      <c r="A4" s="4"/>
      <c r="B4" s="5"/>
      <c r="C4" s="1"/>
    </row>
    <row r="5" spans="1:32" s="10" customFormat="1" ht="42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48" t="s">
        <v>157</v>
      </c>
      <c r="AA5" s="48" t="s">
        <v>166</v>
      </c>
      <c r="AB5" s="48" t="s">
        <v>167</v>
      </c>
      <c r="AC5" s="48" t="s">
        <v>172</v>
      </c>
      <c r="AD5" s="48" t="s">
        <v>173</v>
      </c>
      <c r="AE5" s="30" t="s">
        <v>6</v>
      </c>
    </row>
    <row r="6" spans="1:32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6"/>
    </row>
    <row r="7" spans="1:32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63"/>
    </row>
    <row r="8" spans="1:32" s="10" customFormat="1" ht="15" hidden="1" customHeight="1" x14ac:dyDescent="0.35">
      <c r="A8" s="51" t="s">
        <v>89</v>
      </c>
      <c r="B8" s="17" t="s">
        <v>48</v>
      </c>
      <c r="C8" s="39" t="s">
        <v>90</v>
      </c>
      <c r="D8" s="52" t="s">
        <v>91</v>
      </c>
      <c r="E8" s="53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66">
        <v>95000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3">
        <f>SUM(N8)</f>
        <v>95000</v>
      </c>
    </row>
    <row r="9" spans="1:32" s="10" customFormat="1" ht="15" hidden="1" customHeight="1" thickBot="1" x14ac:dyDescent="0.4">
      <c r="A9" s="34" t="s">
        <v>100</v>
      </c>
      <c r="B9" s="64" t="s">
        <v>48</v>
      </c>
      <c r="C9" s="54" t="s">
        <v>101</v>
      </c>
      <c r="D9" s="52" t="s">
        <v>102</v>
      </c>
      <c r="E9" s="52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66"/>
      <c r="O9" s="66"/>
      <c r="P9" s="66">
        <v>207410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3">
        <f>SUM(P9)</f>
        <v>207410</v>
      </c>
      <c r="AF9" s="62"/>
    </row>
    <row r="10" spans="1:32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63"/>
    </row>
    <row r="11" spans="1:32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63"/>
    </row>
    <row r="12" spans="1:32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63"/>
    </row>
    <row r="13" spans="1:32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63"/>
    </row>
    <row r="14" spans="1:32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63"/>
    </row>
    <row r="15" spans="1:32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63"/>
    </row>
    <row r="16" spans="1:32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63"/>
    </row>
    <row r="17" spans="1:32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63"/>
    </row>
    <row r="18" spans="1:32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63"/>
    </row>
    <row r="19" spans="1:32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63"/>
    </row>
    <row r="20" spans="1:32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63"/>
    </row>
    <row r="21" spans="1:32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63"/>
    </row>
    <row r="22" spans="1:32" s="10" customFormat="1" ht="15" hidden="1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63"/>
    </row>
    <row r="23" spans="1:32" s="10" customFormat="1" ht="15.5" hidden="1" x14ac:dyDescent="0.35">
      <c r="A23" s="49" t="s">
        <v>61</v>
      </c>
      <c r="B23" s="64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5" t="s">
        <v>65</v>
      </c>
      <c r="H23" s="18"/>
      <c r="I23" s="18"/>
      <c r="J23" s="18"/>
      <c r="K23" s="56">
        <f>159249.18-1</f>
        <v>159248.18</v>
      </c>
      <c r="L23" s="56"/>
      <c r="M23" s="56"/>
      <c r="N23" s="56"/>
      <c r="O23" s="56"/>
      <c r="P23" s="56"/>
      <c r="Q23" s="56">
        <v>-90132</v>
      </c>
      <c r="R23" s="56"/>
      <c r="S23" s="56"/>
      <c r="T23" s="56"/>
      <c r="U23" s="56"/>
      <c r="V23" s="56">
        <v>92250</v>
      </c>
      <c r="W23" s="56"/>
      <c r="X23" s="56"/>
      <c r="Y23" s="56"/>
      <c r="Z23" s="56"/>
      <c r="AA23" s="56"/>
      <c r="AB23" s="56"/>
      <c r="AC23" s="56"/>
      <c r="AD23" s="56"/>
      <c r="AE23" s="63">
        <f>SUM(K23:V23)</f>
        <v>161366.18</v>
      </c>
    </row>
    <row r="24" spans="1:32" s="10" customFormat="1" ht="15.5" hidden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5" t="s">
        <v>65</v>
      </c>
      <c r="H24" s="18"/>
      <c r="I24" s="18"/>
      <c r="J24" s="18"/>
      <c r="K24" s="56">
        <v>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63">
        <f>SUM(K24)</f>
        <v>1</v>
      </c>
    </row>
    <row r="25" spans="1:32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63"/>
    </row>
    <row r="26" spans="1:32" s="10" customFormat="1" ht="15" hidden="1" customHeight="1" x14ac:dyDescent="0.35">
      <c r="A26" s="87" t="s">
        <v>70</v>
      </c>
      <c r="B26" s="64" t="s">
        <v>48</v>
      </c>
      <c r="C26" s="31" t="s">
        <v>71</v>
      </c>
      <c r="D26" s="15" t="s">
        <v>72</v>
      </c>
      <c r="E26" s="33" t="s">
        <v>73</v>
      </c>
      <c r="F26" s="88">
        <v>17.277000000000001</v>
      </c>
      <c r="G26" s="65" t="s">
        <v>69</v>
      </c>
      <c r="H26" s="18"/>
      <c r="I26" s="18"/>
      <c r="J26" s="18"/>
      <c r="K26" s="40"/>
      <c r="L26" s="40">
        <v>642871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89">
        <f>SUM(H26:X26)</f>
        <v>642871</v>
      </c>
    </row>
    <row r="27" spans="1:32" s="10" customFormat="1" ht="15" hidden="1" customHeight="1" x14ac:dyDescent="0.35">
      <c r="A27" s="87" t="s">
        <v>70</v>
      </c>
      <c r="B27" s="64" t="s">
        <v>48</v>
      </c>
      <c r="C27" s="31" t="s">
        <v>149</v>
      </c>
      <c r="D27" s="15" t="s">
        <v>72</v>
      </c>
      <c r="E27" s="33" t="s">
        <v>73</v>
      </c>
      <c r="F27" s="88">
        <v>17.277000000000001</v>
      </c>
      <c r="G27" s="65" t="s">
        <v>69</v>
      </c>
      <c r="H27" s="18"/>
      <c r="I27" s="18"/>
      <c r="J27" s="18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>
        <v>642871</v>
      </c>
      <c r="Y27" s="40"/>
      <c r="Z27" s="40"/>
      <c r="AA27" s="40"/>
      <c r="AB27" s="40">
        <v>-200000</v>
      </c>
      <c r="AC27" s="40"/>
      <c r="AD27" s="40"/>
      <c r="AE27" s="91">
        <f>SUM(X27:AB27)</f>
        <v>442871</v>
      </c>
      <c r="AF27" s="90">
        <f>SUM(AE26:AE27)</f>
        <v>1085742</v>
      </c>
    </row>
    <row r="28" spans="1:32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63"/>
    </row>
    <row r="29" spans="1:32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63"/>
    </row>
    <row r="30" spans="1:32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63"/>
    </row>
    <row r="31" spans="1:32" s="10" customFormat="1" ht="15" hidden="1" customHeight="1" x14ac:dyDescent="0.35">
      <c r="A31" s="50" t="s">
        <v>47</v>
      </c>
      <c r="B31" s="64" t="s">
        <v>48</v>
      </c>
      <c r="C31" s="46" t="s">
        <v>49</v>
      </c>
      <c r="D31" s="14" t="s">
        <v>17</v>
      </c>
      <c r="E31" s="14">
        <v>6501</v>
      </c>
      <c r="F31" s="17">
        <v>17.259</v>
      </c>
      <c r="G31" s="55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>
        <v>-155440.17000000001</v>
      </c>
      <c r="AD31" s="40"/>
      <c r="AE31" s="63">
        <f>SUM(H31:AC31)</f>
        <v>619921.82999999996</v>
      </c>
    </row>
    <row r="32" spans="1:32" s="10" customFormat="1" ht="15" hidden="1" customHeight="1" x14ac:dyDescent="0.35">
      <c r="A32" s="50" t="s">
        <v>47</v>
      </c>
      <c r="B32" s="17" t="s">
        <v>50</v>
      </c>
      <c r="C32" s="46" t="s">
        <v>49</v>
      </c>
      <c r="D32" s="14" t="s">
        <v>17</v>
      </c>
      <c r="E32" s="14">
        <v>6501</v>
      </c>
      <c r="F32" s="17">
        <v>17.259</v>
      </c>
      <c r="G32" s="55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>
        <v>155440.16999999998</v>
      </c>
      <c r="AD32" s="40"/>
      <c r="AE32" s="63">
        <f t="shared" ref="AE32:AE40" si="0">SUM(H32:AC32)</f>
        <v>155441.16999999998</v>
      </c>
    </row>
    <row r="33" spans="1:31" s="10" customFormat="1" ht="15" hidden="1" customHeight="1" x14ac:dyDescent="0.35">
      <c r="A33" s="22" t="s">
        <v>92</v>
      </c>
      <c r="B33" s="64" t="s">
        <v>48</v>
      </c>
      <c r="C33" s="15" t="s">
        <v>93</v>
      </c>
      <c r="D33" s="15" t="s">
        <v>18</v>
      </c>
      <c r="E33" s="15">
        <v>6502</v>
      </c>
      <c r="F33" s="15">
        <v>17.257999999999999</v>
      </c>
      <c r="G33" s="55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63">
        <f t="shared" si="0"/>
        <v>132999</v>
      </c>
    </row>
    <row r="34" spans="1:31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15" t="s">
        <v>18</v>
      </c>
      <c r="E34" s="15">
        <v>6502</v>
      </c>
      <c r="F34" s="15">
        <v>17.257999999999999</v>
      </c>
      <c r="G34" s="55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63">
        <f t="shared" si="0"/>
        <v>1</v>
      </c>
    </row>
    <row r="35" spans="1:31" s="21" customFormat="1" ht="15" hidden="1" customHeight="1" x14ac:dyDescent="0.35">
      <c r="A35" s="32" t="s">
        <v>53</v>
      </c>
      <c r="B35" s="64" t="s">
        <v>48</v>
      </c>
      <c r="C35" s="46" t="s">
        <v>54</v>
      </c>
      <c r="D35" s="15" t="s">
        <v>21</v>
      </c>
      <c r="E35" s="15">
        <v>6503</v>
      </c>
      <c r="F35" s="15">
        <v>17.277999999999999</v>
      </c>
      <c r="G35" s="55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63">
        <f t="shared" si="0"/>
        <v>143652</v>
      </c>
    </row>
    <row r="36" spans="1:31" s="21" customFormat="1" ht="15" hidden="1" customHeight="1" x14ac:dyDescent="0.35">
      <c r="A36" s="32" t="s">
        <v>53</v>
      </c>
      <c r="B36" s="17" t="s">
        <v>50</v>
      </c>
      <c r="C36" s="46" t="s">
        <v>54</v>
      </c>
      <c r="D36" s="15" t="s">
        <v>21</v>
      </c>
      <c r="E36" s="15">
        <v>6503</v>
      </c>
      <c r="F36" s="15">
        <v>17.277999999999999</v>
      </c>
      <c r="G36" s="55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63">
        <f t="shared" si="0"/>
        <v>1</v>
      </c>
    </row>
    <row r="37" spans="1:31" s="21" customFormat="1" ht="15" hidden="1" customHeight="1" x14ac:dyDescent="0.35">
      <c r="A37" s="22" t="s">
        <v>92</v>
      </c>
      <c r="B37" s="68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69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40"/>
      <c r="AA37" s="40"/>
      <c r="AB37" s="40"/>
      <c r="AC37" s="40">
        <v>-61492.25</v>
      </c>
      <c r="AD37" s="40"/>
      <c r="AE37" s="63">
        <f t="shared" si="0"/>
        <v>481750.75</v>
      </c>
    </row>
    <row r="38" spans="1:31" s="10" customFormat="1" ht="15" hidden="1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69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41"/>
      <c r="AA38" s="41"/>
      <c r="AB38" s="41"/>
      <c r="AC38" s="41">
        <v>61492.25</v>
      </c>
      <c r="AD38" s="41"/>
      <c r="AE38" s="63">
        <f t="shared" si="0"/>
        <v>61493.25</v>
      </c>
    </row>
    <row r="39" spans="1:31" s="10" customFormat="1" ht="15" hidden="1" customHeight="1" x14ac:dyDescent="0.35">
      <c r="A39" s="32" t="s">
        <v>53</v>
      </c>
      <c r="B39" s="68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69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41"/>
      <c r="AA39" s="41"/>
      <c r="AB39" s="41"/>
      <c r="AC39" s="41">
        <v>-158281</v>
      </c>
      <c r="AD39" s="41"/>
      <c r="AE39" s="63">
        <f t="shared" si="0"/>
        <v>364188</v>
      </c>
    </row>
    <row r="40" spans="1:31" s="10" customFormat="1" ht="15" hidden="1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69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40"/>
      <c r="AA40" s="40"/>
      <c r="AB40" s="40"/>
      <c r="AC40" s="40">
        <v>158281</v>
      </c>
      <c r="AD40" s="40"/>
      <c r="AE40" s="63">
        <f t="shared" si="0"/>
        <v>158282</v>
      </c>
    </row>
    <row r="41" spans="1:31" s="10" customFormat="1" ht="14.5" hidden="1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63"/>
    </row>
    <row r="42" spans="1:31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63"/>
    </row>
    <row r="43" spans="1:31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63"/>
    </row>
    <row r="44" spans="1:31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63">
        <f>M44</f>
        <v>12777</v>
      </c>
    </row>
    <row r="45" spans="1:31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63"/>
    </row>
    <row r="46" spans="1:31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63"/>
    </row>
    <row r="47" spans="1:31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63"/>
    </row>
    <row r="48" spans="1:31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63"/>
    </row>
    <row r="49" spans="1:31" s="21" customFormat="1" ht="15" hidden="1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63"/>
    </row>
    <row r="50" spans="1:31" s="21" customFormat="1" ht="14.5" hidden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3"/>
    </row>
    <row r="51" spans="1:31" s="21" customFormat="1" ht="15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3"/>
    </row>
    <row r="52" spans="1:31" s="21" customFormat="1" ht="15" customHeight="1" x14ac:dyDescent="0.35">
      <c r="A52" s="15" t="s">
        <v>42</v>
      </c>
      <c r="B52" s="11"/>
      <c r="C52" s="14"/>
      <c r="D52" s="14"/>
      <c r="E52" s="59"/>
      <c r="F52" s="12"/>
      <c r="G52" s="12"/>
      <c r="H52" s="19"/>
      <c r="I52" s="19"/>
      <c r="J52" s="19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3"/>
    </row>
    <row r="53" spans="1:31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66"/>
      <c r="L53" s="66"/>
      <c r="M53" s="66"/>
      <c r="N53" s="66"/>
      <c r="O53" s="66"/>
      <c r="P53" s="66"/>
      <c r="Q53" s="66"/>
      <c r="R53" s="66">
        <f>30465-1</f>
        <v>30464</v>
      </c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3">
        <f>SUM(R53)</f>
        <v>30464</v>
      </c>
    </row>
    <row r="54" spans="1:31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66"/>
      <c r="L54" s="66"/>
      <c r="M54" s="66"/>
      <c r="N54" s="66"/>
      <c r="O54" s="66"/>
      <c r="P54" s="66"/>
      <c r="Q54" s="66"/>
      <c r="R54" s="66">
        <v>1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3">
        <f>SUM(R54)</f>
        <v>1</v>
      </c>
    </row>
    <row r="55" spans="1:31" s="10" customFormat="1" ht="15" hidden="1" customHeight="1" x14ac:dyDescent="0.35">
      <c r="A55" s="61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6">
        <v>4929.4400000000005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63">
        <f>SUM(H55:I55)</f>
        <v>4929.4400000000005</v>
      </c>
    </row>
    <row r="56" spans="1:31" s="10" customFormat="1" ht="15" hidden="1" customHeight="1" x14ac:dyDescent="0.35">
      <c r="A56" s="61" t="s">
        <v>119</v>
      </c>
      <c r="B56" s="17" t="s">
        <v>48</v>
      </c>
      <c r="C56" s="71" t="s">
        <v>120</v>
      </c>
      <c r="D56" s="71" t="s">
        <v>121</v>
      </c>
      <c r="E56" s="15" t="s">
        <v>122</v>
      </c>
      <c r="F56" s="15" t="s">
        <v>13</v>
      </c>
      <c r="G56" s="3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>
        <v>10439.69</v>
      </c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63">
        <f>T56</f>
        <v>10439.69</v>
      </c>
    </row>
    <row r="57" spans="1:31" s="10" customFormat="1" ht="15" hidden="1" customHeight="1" x14ac:dyDescent="0.35">
      <c r="A57" s="61" t="s">
        <v>126</v>
      </c>
      <c r="B57" s="17" t="s">
        <v>48</v>
      </c>
      <c r="C57" s="71" t="s">
        <v>127</v>
      </c>
      <c r="D57" s="71" t="s">
        <v>128</v>
      </c>
      <c r="E57" s="15" t="s">
        <v>129</v>
      </c>
      <c r="F57" s="15" t="s">
        <v>13</v>
      </c>
      <c r="G57" s="3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>
        <v>36489.615083670615</v>
      </c>
      <c r="V57" s="56"/>
      <c r="W57" s="56"/>
      <c r="X57" s="56"/>
      <c r="Y57" s="56"/>
      <c r="Z57" s="56"/>
      <c r="AA57" s="56"/>
      <c r="AB57" s="56"/>
      <c r="AC57" s="56"/>
      <c r="AD57" s="56"/>
      <c r="AE57" s="63">
        <f>SUM(U57)</f>
        <v>36489.615083670615</v>
      </c>
    </row>
    <row r="58" spans="1:31" s="10" customFormat="1" ht="15" hidden="1" customHeight="1" x14ac:dyDescent="0.35">
      <c r="A58" s="22" t="s">
        <v>130</v>
      </c>
      <c r="B58" s="17" t="s">
        <v>48</v>
      </c>
      <c r="C58" s="73" t="s">
        <v>127</v>
      </c>
      <c r="D58" s="73" t="s">
        <v>128</v>
      </c>
      <c r="E58" s="72" t="s">
        <v>129</v>
      </c>
      <c r="F58" s="72" t="s">
        <v>13</v>
      </c>
      <c r="G58" s="3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>
        <v>36489.615083670615</v>
      </c>
      <c r="V58" s="56"/>
      <c r="W58" s="56"/>
      <c r="X58" s="56"/>
      <c r="Y58" s="56"/>
      <c r="Z58" s="56"/>
      <c r="AA58" s="56"/>
      <c r="AB58" s="56"/>
      <c r="AC58" s="56"/>
      <c r="AD58" s="56"/>
      <c r="AE58" s="63">
        <f>SUM(U58)</f>
        <v>36489.615083670615</v>
      </c>
    </row>
    <row r="59" spans="1:31" s="10" customFormat="1" ht="15" hidden="1" customHeight="1" x14ac:dyDescent="0.35">
      <c r="A59" s="80" t="s">
        <v>137</v>
      </c>
      <c r="B59" s="68" t="s">
        <v>48</v>
      </c>
      <c r="C59" s="74" t="s">
        <v>138</v>
      </c>
      <c r="D59" s="74" t="s">
        <v>139</v>
      </c>
      <c r="E59" s="75" t="s">
        <v>140</v>
      </c>
      <c r="F59" s="15" t="s">
        <v>13</v>
      </c>
      <c r="G59" s="1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>
        <v>5903.22</v>
      </c>
      <c r="X59" s="56"/>
      <c r="Y59" s="56"/>
      <c r="Z59" s="56"/>
      <c r="AA59" s="56"/>
      <c r="AB59" s="56"/>
      <c r="AC59" s="56"/>
      <c r="AD59" s="56"/>
      <c r="AE59" s="63">
        <f>W59</f>
        <v>5903.22</v>
      </c>
    </row>
    <row r="60" spans="1:31" s="10" customFormat="1" ht="15" hidden="1" customHeight="1" x14ac:dyDescent="0.35">
      <c r="A60" s="81" t="s">
        <v>141</v>
      </c>
      <c r="B60" s="68" t="s">
        <v>48</v>
      </c>
      <c r="C60" s="76" t="s">
        <v>142</v>
      </c>
      <c r="D60" s="76" t="s">
        <v>143</v>
      </c>
      <c r="E60" s="77" t="s">
        <v>144</v>
      </c>
      <c r="F60" s="15" t="s">
        <v>13</v>
      </c>
      <c r="G60" s="1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>
        <v>4427.42</v>
      </c>
      <c r="X60" s="56"/>
      <c r="Y60" s="56"/>
      <c r="Z60" s="56"/>
      <c r="AA60" s="56"/>
      <c r="AB60" s="56"/>
      <c r="AC60" s="56"/>
      <c r="AD60" s="56"/>
      <c r="AE60" s="63">
        <f>W60</f>
        <v>4427.42</v>
      </c>
    </row>
    <row r="61" spans="1:31" s="10" customFormat="1" ht="15" hidden="1" customHeight="1" x14ac:dyDescent="0.35">
      <c r="A61" s="22" t="s">
        <v>151</v>
      </c>
      <c r="B61" s="68" t="s">
        <v>48</v>
      </c>
      <c r="C61" s="78" t="s">
        <v>152</v>
      </c>
      <c r="D61" s="82" t="s">
        <v>153</v>
      </c>
      <c r="E61" s="15" t="s">
        <v>154</v>
      </c>
      <c r="F61" s="15" t="s">
        <v>13</v>
      </c>
      <c r="G61" s="17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>
        <v>1943</v>
      </c>
      <c r="Z61" s="56"/>
      <c r="AA61" s="56"/>
      <c r="AB61" s="56"/>
      <c r="AC61" s="56"/>
      <c r="AD61" s="56"/>
      <c r="AE61" s="63">
        <f>Y61</f>
        <v>1943</v>
      </c>
    </row>
    <row r="62" spans="1:31" s="10" customFormat="1" ht="15" hidden="1" customHeight="1" x14ac:dyDescent="0.35">
      <c r="A62" s="22" t="s">
        <v>156</v>
      </c>
      <c r="B62" s="68" t="s">
        <v>48</v>
      </c>
      <c r="C62" s="83" t="s">
        <v>158</v>
      </c>
      <c r="D62" s="84" t="s">
        <v>159</v>
      </c>
      <c r="E62" s="79" t="s">
        <v>160</v>
      </c>
      <c r="F62" s="15" t="s">
        <v>13</v>
      </c>
      <c r="G62" s="17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>
        <v>430.44</v>
      </c>
      <c r="AA62" s="56"/>
      <c r="AB62" s="56"/>
      <c r="AC62" s="56"/>
      <c r="AD62" s="56"/>
      <c r="AE62" s="63">
        <f>Z62</f>
        <v>430.44</v>
      </c>
    </row>
    <row r="63" spans="1:31" s="10" customFormat="1" ht="15" customHeight="1" x14ac:dyDescent="0.35">
      <c r="A63" s="85" t="s">
        <v>162</v>
      </c>
      <c r="B63" s="68" t="s">
        <v>163</v>
      </c>
      <c r="C63" s="15" t="s">
        <v>39</v>
      </c>
      <c r="D63" s="15" t="s">
        <v>14</v>
      </c>
      <c r="E63" s="15" t="s">
        <v>15</v>
      </c>
      <c r="F63" s="86">
        <v>10.561</v>
      </c>
      <c r="G63" s="17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>
        <v>5514.9944850000002</v>
      </c>
      <c r="AB63" s="56"/>
      <c r="AC63" s="56"/>
      <c r="AD63" s="56">
        <v>-5514.99</v>
      </c>
      <c r="AE63" s="63">
        <f>SUM(AA63:AD63)</f>
        <v>4.4850000003862078E-3</v>
      </c>
    </row>
    <row r="64" spans="1:31" s="10" customFormat="1" ht="15" customHeight="1" x14ac:dyDescent="0.35">
      <c r="A64" s="61" t="s">
        <v>38</v>
      </c>
      <c r="B64" s="68" t="s">
        <v>164</v>
      </c>
      <c r="C64" s="15" t="s">
        <v>39</v>
      </c>
      <c r="D64" s="15" t="s">
        <v>14</v>
      </c>
      <c r="E64" s="15" t="s">
        <v>15</v>
      </c>
      <c r="F64" s="86">
        <v>10.561</v>
      </c>
      <c r="G64" s="17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>
        <v>12753.135515</v>
      </c>
      <c r="AB64" s="56"/>
      <c r="AC64" s="56"/>
      <c r="AD64" s="56">
        <v>-12753.14</v>
      </c>
      <c r="AE64" s="63">
        <f>SUM(AA64:AD64)</f>
        <v>-4.4849999994767131E-3</v>
      </c>
    </row>
    <row r="65" spans="1:31" s="10" customFormat="1" ht="15" customHeight="1" x14ac:dyDescent="0.35">
      <c r="A65" s="70"/>
      <c r="B65" s="17"/>
      <c r="C65" s="14"/>
      <c r="D65" s="14"/>
      <c r="E65" s="14"/>
      <c r="F65" s="14"/>
      <c r="G65" s="17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63"/>
    </row>
    <row r="66" spans="1:31" s="10" customFormat="1" ht="15" customHeight="1" x14ac:dyDescent="0.35">
      <c r="A66" s="35"/>
      <c r="B66" s="44"/>
      <c r="C66" s="43"/>
      <c r="D66" s="43"/>
      <c r="E66" s="60"/>
      <c r="F66" s="36"/>
      <c r="G66" s="3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63"/>
    </row>
    <row r="67" spans="1:31" s="10" customFormat="1" ht="15" customHeight="1" x14ac:dyDescent="0.35">
      <c r="A67" s="22"/>
      <c r="B67" s="17"/>
      <c r="C67" s="31"/>
      <c r="D67" s="31"/>
      <c r="E67" s="33"/>
      <c r="F67" s="17"/>
      <c r="G67" s="1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63"/>
    </row>
    <row r="68" spans="1:31" s="10" customFormat="1" ht="15" customHeight="1" x14ac:dyDescent="0.35">
      <c r="A68" s="22" t="s">
        <v>0</v>
      </c>
      <c r="B68" s="22"/>
      <c r="C68" s="24"/>
      <c r="D68" s="24"/>
      <c r="E68" s="24"/>
      <c r="F68" s="24"/>
      <c r="G68" s="24"/>
      <c r="H68" s="40">
        <f>SUM(H55:H67)</f>
        <v>4929.4400000000005</v>
      </c>
      <c r="I68" s="40">
        <f>SUM(I31:I67)</f>
        <v>775363</v>
      </c>
      <c r="J68" s="40">
        <f>SUM(J35:J39)</f>
        <v>143653</v>
      </c>
      <c r="K68" s="40">
        <f>SUM(K22:K26)</f>
        <v>159249.18</v>
      </c>
      <c r="L68" s="40">
        <f>SUM(L22:L27)</f>
        <v>642871</v>
      </c>
      <c r="M68" s="40">
        <f>SUM(M43:M47)</f>
        <v>12777</v>
      </c>
      <c r="N68" s="40">
        <f>SUM(N7:N8)</f>
        <v>95000</v>
      </c>
      <c r="O68" s="40">
        <f>SUM(O29:O66)</f>
        <v>133000</v>
      </c>
      <c r="P68" s="40">
        <f>SUM(P7:P10)</f>
        <v>207410</v>
      </c>
      <c r="Q68" s="40">
        <f>SUM(Q22:Q24)</f>
        <v>-90132</v>
      </c>
      <c r="R68" s="40">
        <f>SUM(R52:R66)</f>
        <v>30465</v>
      </c>
      <c r="S68" s="40">
        <f>SUM(S30:S47)</f>
        <v>1065714</v>
      </c>
      <c r="T68" s="40">
        <f>SUM(T52:T65)</f>
        <v>10439.69</v>
      </c>
      <c r="U68" s="40">
        <f>SUM(U52:U65)</f>
        <v>72979.230167341229</v>
      </c>
      <c r="V68" s="40">
        <f>SUM(V22:V24)</f>
        <v>92250</v>
      </c>
      <c r="W68" s="40">
        <f>SUM(W52:W66)</f>
        <v>10330.64</v>
      </c>
      <c r="X68" s="40">
        <f>SUM(X26:X27)</f>
        <v>642871</v>
      </c>
      <c r="Y68" s="40">
        <f>SUM(Y52:Y67)</f>
        <v>1943</v>
      </c>
      <c r="Z68" s="40">
        <f>SUM(Z58:Z62)</f>
        <v>430.44</v>
      </c>
      <c r="AA68" s="40">
        <f>SUM(AA63:AA65)</f>
        <v>18268.13</v>
      </c>
      <c r="AB68" s="40">
        <f>SUM(AB25:AB27)</f>
        <v>-200000</v>
      </c>
      <c r="AC68" s="40">
        <f>SUM(AC31:AC41)</f>
        <v>0</v>
      </c>
      <c r="AD68" s="40">
        <f>SUM(AD52:AD64)</f>
        <v>-18268.129999999997</v>
      </c>
      <c r="AE68" s="63"/>
    </row>
    <row r="69" spans="1:31" s="10" customFormat="1" ht="14.5" x14ac:dyDescent="0.35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28"/>
    </row>
    <row r="70" spans="1:31" s="10" customFormat="1" ht="14.5" x14ac:dyDescent="0.35">
      <c r="A70" s="21" t="s">
        <v>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1" s="10" customFormat="1" ht="14.5" hidden="1" x14ac:dyDescent="0.35">
      <c r="A71" s="21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1" s="10" customFormat="1" ht="14.5" hidden="1" x14ac:dyDescent="0.35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1" ht="14.5" hidden="1" x14ac:dyDescent="0.35">
      <c r="A73" s="21" t="s">
        <v>51</v>
      </c>
    </row>
    <row r="74" spans="1:31" ht="14.5" hidden="1" x14ac:dyDescent="0.35">
      <c r="A74" s="25" t="s">
        <v>52</v>
      </c>
    </row>
    <row r="75" spans="1:31" ht="14.5" hidden="1" x14ac:dyDescent="0.35">
      <c r="A75" s="21" t="s">
        <v>56</v>
      </c>
    </row>
    <row r="76" spans="1:31" ht="14.5" hidden="1" x14ac:dyDescent="0.35">
      <c r="A76" s="25" t="s">
        <v>57</v>
      </c>
    </row>
    <row r="77" spans="1:31" ht="14.5" hidden="1" x14ac:dyDescent="0.35">
      <c r="A77" s="21" t="s">
        <v>59</v>
      </c>
    </row>
    <row r="78" spans="1:31" ht="14.5" hidden="1" x14ac:dyDescent="0.35">
      <c r="A78" s="25" t="s">
        <v>60</v>
      </c>
    </row>
    <row r="79" spans="1:31" ht="14.5" hidden="1" x14ac:dyDescent="0.35">
      <c r="A79" s="21" t="s">
        <v>74</v>
      </c>
    </row>
    <row r="80" spans="1:31" ht="14.5" hidden="1" x14ac:dyDescent="0.35">
      <c r="A80" s="25" t="s">
        <v>75</v>
      </c>
    </row>
    <row r="81" spans="1:1" ht="14.5" hidden="1" x14ac:dyDescent="0.35">
      <c r="A81" s="21" t="s">
        <v>78</v>
      </c>
    </row>
    <row r="82" spans="1:1" ht="14.5" hidden="1" x14ac:dyDescent="0.35">
      <c r="A82" s="25" t="s">
        <v>77</v>
      </c>
    </row>
    <row r="83" spans="1:1" ht="14.5" hidden="1" x14ac:dyDescent="0.35">
      <c r="A83" s="21" t="s">
        <v>88</v>
      </c>
    </row>
    <row r="84" spans="1:1" ht="14.5" hidden="1" x14ac:dyDescent="0.35">
      <c r="A84" s="21" t="s">
        <v>87</v>
      </c>
    </row>
    <row r="85" spans="1:1" ht="14.5" hidden="1" x14ac:dyDescent="0.35">
      <c r="A85" s="21" t="s">
        <v>96</v>
      </c>
    </row>
    <row r="86" spans="1:1" ht="14.5" hidden="1" x14ac:dyDescent="0.35">
      <c r="A86" s="25" t="s">
        <v>95</v>
      </c>
    </row>
    <row r="87" spans="1:1" ht="14.5" hidden="1" x14ac:dyDescent="0.35">
      <c r="A87" s="21" t="s">
        <v>97</v>
      </c>
    </row>
    <row r="88" spans="1:1" ht="14.5" hidden="1" x14ac:dyDescent="0.35">
      <c r="A88" s="25" t="s">
        <v>98</v>
      </c>
    </row>
    <row r="89" spans="1:1" ht="14.5" hidden="1" x14ac:dyDescent="0.35">
      <c r="A89" s="21" t="s">
        <v>104</v>
      </c>
    </row>
    <row r="90" spans="1:1" ht="14.5" hidden="1" x14ac:dyDescent="0.35">
      <c r="A90" s="25" t="s">
        <v>105</v>
      </c>
    </row>
    <row r="91" spans="1:1" ht="14.5" hidden="1" x14ac:dyDescent="0.35">
      <c r="A91" s="21" t="s">
        <v>108</v>
      </c>
    </row>
    <row r="92" spans="1:1" ht="14.5" hidden="1" x14ac:dyDescent="0.35">
      <c r="A92" s="25" t="s">
        <v>107</v>
      </c>
    </row>
    <row r="93" spans="1:1" ht="14.5" hidden="1" x14ac:dyDescent="0.35">
      <c r="A93" s="21" t="s">
        <v>117</v>
      </c>
    </row>
    <row r="94" spans="1:1" ht="14.5" hidden="1" x14ac:dyDescent="0.35">
      <c r="A94" s="25" t="s">
        <v>116</v>
      </c>
    </row>
    <row r="95" spans="1:1" ht="14.5" hidden="1" x14ac:dyDescent="0.35">
      <c r="A95" s="21" t="s">
        <v>124</v>
      </c>
    </row>
    <row r="96" spans="1:1" ht="14.5" hidden="1" x14ac:dyDescent="0.35">
      <c r="A96" s="25" t="s">
        <v>123</v>
      </c>
    </row>
    <row r="97" spans="1:1" ht="14.5" hidden="1" x14ac:dyDescent="0.35">
      <c r="A97" s="21" t="s">
        <v>132</v>
      </c>
    </row>
    <row r="98" spans="1:1" ht="14.5" hidden="1" x14ac:dyDescent="0.35">
      <c r="A98" s="25" t="s">
        <v>131</v>
      </c>
    </row>
    <row r="99" spans="1:1" ht="14.5" hidden="1" x14ac:dyDescent="0.35">
      <c r="A99" s="21" t="s">
        <v>135</v>
      </c>
    </row>
    <row r="100" spans="1:1" ht="14.5" hidden="1" x14ac:dyDescent="0.35">
      <c r="A100" s="25" t="s">
        <v>134</v>
      </c>
    </row>
    <row r="101" spans="1:1" ht="14.5" hidden="1" x14ac:dyDescent="0.35">
      <c r="A101" s="21" t="s">
        <v>145</v>
      </c>
    </row>
    <row r="102" spans="1:1" ht="14.5" hidden="1" x14ac:dyDescent="0.35">
      <c r="A102" s="25" t="s">
        <v>123</v>
      </c>
    </row>
    <row r="103" spans="1:1" ht="14.5" hidden="1" x14ac:dyDescent="0.35">
      <c r="A103" s="21" t="s">
        <v>148</v>
      </c>
    </row>
    <row r="104" spans="1:1" ht="14.5" hidden="1" x14ac:dyDescent="0.35">
      <c r="A104" s="25" t="s">
        <v>147</v>
      </c>
    </row>
    <row r="105" spans="1:1" ht="14.5" hidden="1" x14ac:dyDescent="0.35">
      <c r="A105" s="21" t="s">
        <v>155</v>
      </c>
    </row>
    <row r="106" spans="1:1" ht="14.5" hidden="1" x14ac:dyDescent="0.35">
      <c r="A106" s="25" t="s">
        <v>123</v>
      </c>
    </row>
    <row r="107" spans="1:1" ht="14.5" hidden="1" x14ac:dyDescent="0.35">
      <c r="A107" s="21" t="s">
        <v>161</v>
      </c>
    </row>
    <row r="108" spans="1:1" ht="14.5" hidden="1" x14ac:dyDescent="0.35">
      <c r="A108" s="25" t="s">
        <v>123</v>
      </c>
    </row>
    <row r="109" spans="1:1" ht="14.5" hidden="1" x14ac:dyDescent="0.35">
      <c r="A109" s="21" t="s">
        <v>165</v>
      </c>
    </row>
    <row r="110" spans="1:1" ht="14.5" hidden="1" x14ac:dyDescent="0.35">
      <c r="A110" s="25" t="s">
        <v>45</v>
      </c>
    </row>
    <row r="111" spans="1:1" ht="14.5" hidden="1" x14ac:dyDescent="0.35">
      <c r="A111" s="21" t="s">
        <v>168</v>
      </c>
    </row>
    <row r="112" spans="1:1" ht="14.5" hidden="1" x14ac:dyDescent="0.35">
      <c r="A112" s="25" t="s">
        <v>169</v>
      </c>
    </row>
    <row r="113" spans="1:1" ht="14.5" hidden="1" x14ac:dyDescent="0.35">
      <c r="A113" s="21" t="s">
        <v>170</v>
      </c>
    </row>
    <row r="114" spans="1:1" ht="14.5" hidden="1" x14ac:dyDescent="0.35">
      <c r="A114" s="25" t="s">
        <v>171</v>
      </c>
    </row>
    <row r="115" spans="1:1" ht="14.5" x14ac:dyDescent="0.35">
      <c r="A115" s="21" t="s">
        <v>174</v>
      </c>
    </row>
    <row r="116" spans="1:1" ht="14.5" x14ac:dyDescent="0.35">
      <c r="A116" s="25" t="s">
        <v>175</v>
      </c>
    </row>
    <row r="124" spans="1:1" ht="14.5" x14ac:dyDescent="0.35">
      <c r="A124" s="21" t="s">
        <v>34</v>
      </c>
    </row>
    <row r="125" spans="1:1" ht="14.5" x14ac:dyDescent="0.35">
      <c r="A125" s="57" t="s">
        <v>36</v>
      </c>
    </row>
    <row r="126" spans="1:1" ht="14.5" x14ac:dyDescent="0.35">
      <c r="A126" s="21" t="s">
        <v>35</v>
      </c>
    </row>
    <row r="127" spans="1:1" ht="14.5" x14ac:dyDescent="0.35">
      <c r="A127" s="58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2024-08-05T14:58:32Z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