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C5AE96A-230C-4783-82C5-A33DFB6BCAC7}" xr6:coauthVersionLast="47" xr6:coauthVersionMax="47" xr10:uidLastSave="{00000000-0000-0000-0000-000000000000}"/>
  <bookViews>
    <workbookView xWindow="4110" yWindow="4110" windowWidth="21600" windowHeight="11385" xr2:uid="{00000000-000D-0000-FFFF-FFFF00000000}"/>
  </bookViews>
  <sheets>
    <sheet name="NORTH CENTRAL WIB" sheetId="2" r:id="rId1"/>
  </sheets>
  <definedNames>
    <definedName name="_xlnm.Print_Area" localSheetId="0">'NORTH CENTRAL WIB'!$A$1:$H$69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9" i="2" l="1"/>
  <c r="T59" i="2" s="1"/>
  <c r="S57" i="2"/>
  <c r="T57" i="2" s="1"/>
  <c r="T58" i="2"/>
  <c r="T60" i="2"/>
  <c r="T61" i="2"/>
  <c r="R34" i="2"/>
  <c r="T34" i="2" s="1"/>
  <c r="R32" i="2"/>
  <c r="T32" i="2" s="1"/>
  <c r="T33" i="2"/>
  <c r="T35" i="2"/>
  <c r="T25" i="2"/>
  <c r="Q65" i="2"/>
  <c r="T54" i="2"/>
  <c r="P53" i="2"/>
  <c r="T53" i="2" s="1"/>
  <c r="T63" i="2"/>
  <c r="T31" i="2"/>
  <c r="O30" i="2"/>
  <c r="O62" i="2"/>
  <c r="S65" i="2" l="1"/>
  <c r="R65" i="2"/>
  <c r="O65" i="2"/>
  <c r="P65" i="2"/>
  <c r="T30" i="2"/>
  <c r="T24" i="2"/>
  <c r="N65" i="2"/>
  <c r="M65" i="2"/>
  <c r="T43" i="2"/>
  <c r="T42" i="2"/>
  <c r="L65" i="2"/>
  <c r="T18" i="2"/>
  <c r="K17" i="2"/>
  <c r="K65" i="2" s="1"/>
  <c r="T56" i="2"/>
  <c r="J55" i="2"/>
  <c r="T55" i="2" s="1"/>
  <c r="T52" i="2"/>
  <c r="I51" i="2"/>
  <c r="I65" i="2" s="1"/>
  <c r="T37" i="2"/>
  <c r="H65" i="2"/>
  <c r="T62" i="2" l="1"/>
  <c r="T17" i="2"/>
  <c r="J65" i="2"/>
  <c r="T51" i="2"/>
</calcChain>
</file>

<file path=xl/sharedStrings.xml><?xml version="1.0" encoding="utf-8"?>
<sst xmlns="http://schemas.openxmlformats.org/spreadsheetml/2006/main" count="205" uniqueCount="114">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</sst>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8"/>
  <sheetViews>
    <sheetView tabSelected="1" zoomScale="95" zoomScaleNormal="95" workbookViewId="0">
      <selection activeCell="T1" sqref="T1"/>
    </sheetView>
  </sheetViews>
  <sheetFormatPr defaultColWidth="9.140625" defaultRowHeight="13.5" x14ac:dyDescent="0.25"/>
  <cols>
    <col min="1" max="1" width="39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7.85546875" style="2" hidden="1" customWidth="1"/>
    <col min="9" max="18" width="18" style="2" hidden="1" customWidth="1"/>
    <col min="19" max="19" width="18" style="2" customWidth="1"/>
    <col min="20" max="20" width="12.85546875" style="3" hidden="1" customWidth="1"/>
    <col min="21" max="21" width="11.5703125" style="3" bestFit="1" customWidth="1"/>
    <col min="22" max="16384" width="9.140625" style="3"/>
  </cols>
  <sheetData>
    <row r="1" spans="1:20" ht="29.25" customHeight="1" x14ac:dyDescent="0.3">
      <c r="B1" s="85" t="s">
        <v>10</v>
      </c>
      <c r="C1" s="86"/>
      <c r="D1" s="86"/>
      <c r="E1" s="86"/>
      <c r="F1" s="86"/>
      <c r="G1" s="86"/>
      <c r="H1" s="86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0" ht="22.5" customHeight="1" x14ac:dyDescent="0.3">
      <c r="A2" s="10" t="s">
        <v>11</v>
      </c>
      <c r="B2" s="9" t="s">
        <v>7</v>
      </c>
      <c r="C2" s="1"/>
    </row>
    <row r="3" spans="1:20" ht="21" thickBot="1" x14ac:dyDescent="0.35">
      <c r="A3" s="4"/>
      <c r="B3" s="5"/>
      <c r="C3" s="1"/>
    </row>
    <row r="4" spans="1:20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13" t="s">
        <v>6</v>
      </c>
    </row>
    <row r="5" spans="1:20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8"/>
    </row>
    <row r="6" spans="1:20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7"/>
    </row>
    <row r="7" spans="1:20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7"/>
    </row>
    <row r="8" spans="1:20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33"/>
    </row>
    <row r="9" spans="1:20" s="14" customFormat="1" ht="16.5" hidden="1" x14ac:dyDescent="0.3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33"/>
    </row>
    <row r="10" spans="1:20" s="14" customFormat="1" ht="16.5" hidden="1" x14ac:dyDescent="0.3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33"/>
    </row>
    <row r="11" spans="1:20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33"/>
    </row>
    <row r="12" spans="1:20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33"/>
    </row>
    <row r="13" spans="1:20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33"/>
    </row>
    <row r="14" spans="1:20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33"/>
    </row>
    <row r="15" spans="1:20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33"/>
    </row>
    <row r="16" spans="1:20" s="14" customFormat="1" ht="16.5" hidden="1" x14ac:dyDescent="0.3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33"/>
    </row>
    <row r="17" spans="1:21" s="14" customFormat="1" ht="16.5" hidden="1" x14ac:dyDescent="0.3">
      <c r="A17" s="64" t="s">
        <v>57</v>
      </c>
      <c r="B17" s="77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9" t="s">
        <v>61</v>
      </c>
      <c r="H17" s="24"/>
      <c r="I17" s="24"/>
      <c r="J17" s="24"/>
      <c r="K17" s="80">
        <f>93547.1274053427-1</f>
        <v>93546.127405342704</v>
      </c>
      <c r="L17" s="80"/>
      <c r="M17" s="80"/>
      <c r="N17" s="80"/>
      <c r="O17" s="80"/>
      <c r="P17" s="80"/>
      <c r="Q17" s="80"/>
      <c r="R17" s="80"/>
      <c r="S17" s="80"/>
      <c r="T17" s="33">
        <f>SUM(K17)</f>
        <v>93546.127405342704</v>
      </c>
    </row>
    <row r="18" spans="1:21" s="14" customFormat="1" ht="15" hidden="1" customHeight="1" x14ac:dyDescent="0.3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9" t="s">
        <v>61</v>
      </c>
      <c r="H18" s="24"/>
      <c r="I18" s="24"/>
      <c r="J18" s="24"/>
      <c r="K18" s="80">
        <v>1</v>
      </c>
      <c r="L18" s="80"/>
      <c r="M18" s="80"/>
      <c r="N18" s="80"/>
      <c r="O18" s="80"/>
      <c r="P18" s="80"/>
      <c r="Q18" s="80"/>
      <c r="R18" s="80"/>
      <c r="S18" s="80"/>
      <c r="T18" s="33">
        <f>SUM(K18)</f>
        <v>1</v>
      </c>
    </row>
    <row r="19" spans="1:21" s="14" customFormat="1" ht="15" hidden="1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80"/>
      <c r="L19" s="80"/>
      <c r="M19" s="80"/>
      <c r="N19" s="80"/>
      <c r="O19" s="80"/>
      <c r="P19" s="80"/>
      <c r="Q19" s="80"/>
      <c r="R19" s="80"/>
      <c r="S19" s="80"/>
      <c r="T19" s="33"/>
      <c r="U19" s="60"/>
    </row>
    <row r="20" spans="1:21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80"/>
      <c r="L20" s="80"/>
      <c r="M20" s="80"/>
      <c r="N20" s="80"/>
      <c r="O20" s="80"/>
      <c r="P20" s="80"/>
      <c r="Q20" s="80"/>
      <c r="R20" s="80"/>
      <c r="S20" s="80"/>
      <c r="T20" s="33"/>
    </row>
    <row r="21" spans="1:21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80"/>
      <c r="L21" s="80"/>
      <c r="M21" s="80"/>
      <c r="N21" s="80"/>
      <c r="O21" s="80"/>
      <c r="P21" s="80"/>
      <c r="Q21" s="80"/>
      <c r="R21" s="80"/>
      <c r="S21" s="80"/>
      <c r="T21" s="33"/>
    </row>
    <row r="22" spans="1:21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80"/>
      <c r="L22" s="80"/>
      <c r="M22" s="80"/>
      <c r="N22" s="80"/>
      <c r="O22" s="80"/>
      <c r="P22" s="80"/>
      <c r="Q22" s="80"/>
      <c r="R22" s="80"/>
      <c r="S22" s="80"/>
      <c r="T22" s="33"/>
    </row>
    <row r="23" spans="1:21" s="28" customFormat="1" ht="15.75" hidden="1" customHeight="1" x14ac:dyDescent="0.3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1"/>
      <c r="L23" s="81"/>
      <c r="M23" s="81"/>
      <c r="N23" s="81"/>
      <c r="O23" s="81"/>
      <c r="P23" s="81"/>
      <c r="Q23" s="81"/>
      <c r="R23" s="81"/>
      <c r="S23" s="81"/>
      <c r="T23" s="33"/>
    </row>
    <row r="24" spans="1:21" s="28" customFormat="1" ht="14.25" hidden="1" customHeight="1" x14ac:dyDescent="0.2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6"/>
      <c r="L24" s="76"/>
      <c r="M24" s="76"/>
      <c r="N24" s="76">
        <v>95000</v>
      </c>
      <c r="O24" s="76"/>
      <c r="P24" s="76"/>
      <c r="Q24" s="76"/>
      <c r="R24" s="76"/>
      <c r="S24" s="76"/>
      <c r="T24" s="17">
        <f>SUM(N24)</f>
        <v>95000</v>
      </c>
    </row>
    <row r="25" spans="1:21" s="28" customFormat="1" ht="15.75" hidden="1" thickBot="1" x14ac:dyDescent="0.3">
      <c r="A25" s="42" t="s">
        <v>98</v>
      </c>
      <c r="B25" s="77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6"/>
      <c r="L25" s="76"/>
      <c r="M25" s="76"/>
      <c r="N25" s="76"/>
      <c r="O25" s="76"/>
      <c r="P25" s="76"/>
      <c r="Q25" s="76">
        <v>231250</v>
      </c>
      <c r="R25" s="76"/>
      <c r="S25" s="76"/>
      <c r="T25" s="17">
        <f>Q25</f>
        <v>231250</v>
      </c>
    </row>
    <row r="26" spans="1:21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6"/>
      <c r="L26" s="76"/>
      <c r="M26" s="76"/>
      <c r="N26" s="76"/>
      <c r="O26" s="76"/>
      <c r="P26" s="76"/>
      <c r="Q26" s="76"/>
      <c r="R26" s="76"/>
      <c r="S26" s="76"/>
      <c r="T26" s="33"/>
    </row>
    <row r="27" spans="1:21" s="28" customFormat="1" ht="14.25" hidden="1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6"/>
      <c r="L27" s="76"/>
      <c r="M27" s="76"/>
      <c r="N27" s="76"/>
      <c r="O27" s="76"/>
      <c r="P27" s="76"/>
      <c r="Q27" s="76"/>
      <c r="R27" s="76"/>
      <c r="S27" s="76"/>
      <c r="T27" s="33"/>
    </row>
    <row r="28" spans="1:21" s="28" customFormat="1" ht="14.25" hidden="1" customHeight="1" x14ac:dyDescent="0.2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6"/>
      <c r="L28" s="76"/>
      <c r="M28" s="76"/>
      <c r="N28" s="76"/>
      <c r="O28" s="76"/>
      <c r="P28" s="76"/>
      <c r="Q28" s="76"/>
      <c r="R28" s="76"/>
      <c r="S28" s="76"/>
      <c r="T28" s="33"/>
    </row>
    <row r="29" spans="1:21" s="28" customFormat="1" ht="14.25" hidden="1" customHeight="1" x14ac:dyDescent="0.2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6"/>
      <c r="L29" s="76"/>
      <c r="M29" s="76"/>
      <c r="N29" s="76"/>
      <c r="O29" s="76"/>
      <c r="P29" s="76"/>
      <c r="Q29" s="76"/>
      <c r="R29" s="76"/>
      <c r="S29" s="76"/>
      <c r="T29" s="33"/>
    </row>
    <row r="30" spans="1:21" s="28" customFormat="1" ht="15.75" hidden="1" x14ac:dyDescent="0.2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2" t="s">
        <v>87</v>
      </c>
      <c r="H30" s="23"/>
      <c r="I30" s="23"/>
      <c r="J30" s="23"/>
      <c r="K30" s="76"/>
      <c r="L30" s="76"/>
      <c r="M30" s="76"/>
      <c r="N30" s="76"/>
      <c r="O30" s="76">
        <f>30000-1</f>
        <v>29999</v>
      </c>
      <c r="P30" s="76"/>
      <c r="Q30" s="76"/>
      <c r="R30" s="76"/>
      <c r="S30" s="76"/>
      <c r="T30" s="17">
        <f>SUM(O30)</f>
        <v>29999</v>
      </c>
    </row>
    <row r="31" spans="1:21" s="28" customFormat="1" ht="15.75" hidden="1" x14ac:dyDescent="0.2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2" t="s">
        <v>87</v>
      </c>
      <c r="H31" s="23"/>
      <c r="I31" s="23"/>
      <c r="J31" s="23"/>
      <c r="K31" s="76"/>
      <c r="L31" s="76"/>
      <c r="M31" s="76"/>
      <c r="N31" s="76"/>
      <c r="O31" s="76">
        <v>1</v>
      </c>
      <c r="P31" s="76"/>
      <c r="Q31" s="76"/>
      <c r="R31" s="76"/>
      <c r="S31" s="76"/>
      <c r="T31" s="17">
        <f>SUM(O31)</f>
        <v>1</v>
      </c>
    </row>
    <row r="32" spans="1:21" s="28" customFormat="1" ht="15.75" hidden="1" x14ac:dyDescent="0.2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9" t="s">
        <v>87</v>
      </c>
      <c r="H32" s="23"/>
      <c r="I32" s="23"/>
      <c r="J32" s="23"/>
      <c r="K32" s="76"/>
      <c r="L32" s="76"/>
      <c r="M32" s="76"/>
      <c r="N32" s="76"/>
      <c r="O32" s="76"/>
      <c r="P32" s="76"/>
      <c r="Q32" s="76"/>
      <c r="R32" s="76">
        <f>205711.26-1</f>
        <v>205710.26</v>
      </c>
      <c r="S32" s="76"/>
      <c r="T32" s="17">
        <f>SUM(R32)</f>
        <v>205710.26</v>
      </c>
    </row>
    <row r="33" spans="1:21" s="28" customFormat="1" ht="15.75" hidden="1" x14ac:dyDescent="0.2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9" t="s">
        <v>87</v>
      </c>
      <c r="H33" s="23"/>
      <c r="I33" s="23"/>
      <c r="J33" s="23"/>
      <c r="K33" s="76"/>
      <c r="L33" s="76"/>
      <c r="M33" s="76"/>
      <c r="N33" s="76"/>
      <c r="O33" s="76"/>
      <c r="P33" s="76"/>
      <c r="Q33" s="76"/>
      <c r="R33" s="76">
        <v>1</v>
      </c>
      <c r="S33" s="76"/>
      <c r="T33" s="17">
        <f t="shared" ref="T33:T35" si="0">SUM(R33)</f>
        <v>1</v>
      </c>
    </row>
    <row r="34" spans="1:21" s="28" customFormat="1" ht="14.25" hidden="1" customHeight="1" x14ac:dyDescent="0.2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9" t="s">
        <v>87</v>
      </c>
      <c r="H34" s="23"/>
      <c r="I34" s="23"/>
      <c r="J34" s="23"/>
      <c r="K34" s="76"/>
      <c r="L34" s="76"/>
      <c r="M34" s="76"/>
      <c r="N34" s="76"/>
      <c r="O34" s="76"/>
      <c r="P34" s="76"/>
      <c r="Q34" s="76"/>
      <c r="R34" s="76">
        <f>34266-1</f>
        <v>34265</v>
      </c>
      <c r="S34" s="76"/>
      <c r="T34" s="17">
        <f t="shared" si="0"/>
        <v>34265</v>
      </c>
    </row>
    <row r="35" spans="1:21" s="28" customFormat="1" ht="14.25" hidden="1" customHeight="1" x14ac:dyDescent="0.2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9" t="s">
        <v>87</v>
      </c>
      <c r="H35" s="23"/>
      <c r="I35" s="23"/>
      <c r="J35" s="23"/>
      <c r="K35" s="76"/>
      <c r="L35" s="76"/>
      <c r="M35" s="76"/>
      <c r="N35" s="76"/>
      <c r="O35" s="76"/>
      <c r="P35" s="76"/>
      <c r="Q35" s="76"/>
      <c r="R35" s="76">
        <v>1</v>
      </c>
      <c r="S35" s="76"/>
      <c r="T35" s="17">
        <f t="shared" si="0"/>
        <v>1</v>
      </c>
    </row>
    <row r="36" spans="1:21" s="28" customFormat="1" ht="14.25" hidden="1" customHeight="1" x14ac:dyDescent="0.3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6"/>
      <c r="L36" s="76"/>
      <c r="M36" s="76"/>
      <c r="N36" s="76"/>
      <c r="O36" s="76"/>
      <c r="P36" s="76"/>
      <c r="Q36" s="76"/>
      <c r="R36" s="76"/>
      <c r="S36" s="76"/>
      <c r="T36" s="17"/>
    </row>
    <row r="37" spans="1:21" s="28" customFormat="1" ht="14.25" hidden="1" customHeight="1" x14ac:dyDescent="0.3">
      <c r="A37" s="74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5">
        <v>10.561</v>
      </c>
      <c r="G37" s="26"/>
      <c r="H37" s="76">
        <v>4200.9800000000005</v>
      </c>
      <c r="I37" s="23"/>
      <c r="J37" s="23"/>
      <c r="K37" s="76"/>
      <c r="L37" s="76"/>
      <c r="M37" s="76"/>
      <c r="N37" s="76"/>
      <c r="O37" s="76"/>
      <c r="P37" s="76"/>
      <c r="Q37" s="76"/>
      <c r="R37" s="76"/>
      <c r="S37" s="76"/>
      <c r="T37" s="17">
        <f>SUM(H37:I37)</f>
        <v>4200.9800000000005</v>
      </c>
    </row>
    <row r="38" spans="1:21" s="28" customFormat="1" ht="14.25" hidden="1" customHeight="1" x14ac:dyDescent="0.25">
      <c r="A38" s="27"/>
      <c r="B38" s="38"/>
      <c r="C38" s="39"/>
      <c r="D38" s="39"/>
      <c r="E38" s="49"/>
      <c r="F38" s="38"/>
      <c r="G38" s="26"/>
      <c r="H38" s="23"/>
      <c r="I38" s="23"/>
      <c r="J38" s="23"/>
      <c r="K38" s="76"/>
      <c r="L38" s="76"/>
      <c r="M38" s="76"/>
      <c r="N38" s="76"/>
      <c r="O38" s="76"/>
      <c r="P38" s="76"/>
      <c r="Q38" s="76"/>
      <c r="R38" s="76"/>
      <c r="S38" s="76"/>
      <c r="T38" s="33"/>
    </row>
    <row r="39" spans="1:21" s="28" customFormat="1" ht="14.25" hidden="1" customHeight="1" x14ac:dyDescent="0.25">
      <c r="A39" s="27"/>
      <c r="B39" s="38"/>
      <c r="C39" s="39"/>
      <c r="D39" s="39"/>
      <c r="E39" s="49"/>
      <c r="F39" s="38"/>
      <c r="G39" s="26"/>
      <c r="H39" s="23"/>
      <c r="I39" s="23"/>
      <c r="J39" s="23"/>
      <c r="K39" s="76"/>
      <c r="L39" s="76"/>
      <c r="M39" s="76"/>
      <c r="N39" s="76"/>
      <c r="O39" s="76"/>
      <c r="P39" s="76"/>
      <c r="Q39" s="76"/>
      <c r="R39" s="76"/>
      <c r="S39" s="76"/>
      <c r="T39" s="33"/>
    </row>
    <row r="40" spans="1:21" s="28" customFormat="1" ht="14.1" hidden="1" customHeight="1" x14ac:dyDescent="0.25">
      <c r="A40" s="22" t="s">
        <v>8</v>
      </c>
      <c r="B40" s="38"/>
      <c r="C40" s="39"/>
      <c r="D40" s="39"/>
      <c r="E40" s="49"/>
      <c r="F40" s="38"/>
      <c r="G40" s="26"/>
      <c r="H40" s="23"/>
      <c r="I40" s="23"/>
      <c r="J40" s="23"/>
      <c r="K40" s="76"/>
      <c r="L40" s="76"/>
      <c r="M40" s="76"/>
      <c r="N40" s="76"/>
      <c r="O40" s="76"/>
      <c r="P40" s="76"/>
      <c r="Q40" s="76"/>
      <c r="R40" s="76"/>
      <c r="S40" s="76"/>
      <c r="T40" s="33"/>
    </row>
    <row r="41" spans="1:21" s="28" customFormat="1" ht="14.25" hidden="1" customHeight="1" x14ac:dyDescent="0.25">
      <c r="A41" s="16" t="s">
        <v>64</v>
      </c>
      <c r="B41" s="38"/>
      <c r="C41" s="39"/>
      <c r="D41" s="39"/>
      <c r="E41" s="49"/>
      <c r="F41" s="38"/>
      <c r="G41" s="26"/>
      <c r="H41" s="23"/>
      <c r="I41" s="23"/>
      <c r="J41" s="23"/>
      <c r="K41" s="76"/>
      <c r="L41" s="76"/>
      <c r="M41" s="76"/>
      <c r="N41" s="76"/>
      <c r="O41" s="76"/>
      <c r="P41" s="76"/>
      <c r="Q41" s="76"/>
      <c r="R41" s="76"/>
      <c r="S41" s="76"/>
      <c r="T41" s="33"/>
    </row>
    <row r="42" spans="1:21" s="28" customFormat="1" ht="14.25" hidden="1" customHeight="1" x14ac:dyDescent="0.3">
      <c r="A42" s="42" t="s">
        <v>65</v>
      </c>
      <c r="B42" s="26" t="s">
        <v>66</v>
      </c>
      <c r="C42" s="16" t="s">
        <v>67</v>
      </c>
      <c r="D42" s="16" t="s">
        <v>68</v>
      </c>
      <c r="E42" s="35" t="s">
        <v>69</v>
      </c>
      <c r="F42" s="41">
        <v>17.800999999999998</v>
      </c>
      <c r="G42" s="59" t="s">
        <v>28</v>
      </c>
      <c r="H42" s="52"/>
      <c r="I42" s="52"/>
      <c r="J42" s="52"/>
      <c r="K42" s="52"/>
      <c r="L42" s="52">
        <v>3105</v>
      </c>
      <c r="M42" s="52"/>
      <c r="N42" s="52"/>
      <c r="O42" s="52"/>
      <c r="P42" s="52"/>
      <c r="Q42" s="52"/>
      <c r="R42" s="52"/>
      <c r="S42" s="52"/>
      <c r="T42" s="17">
        <f>SUM(L42)</f>
        <v>3105</v>
      </c>
    </row>
    <row r="43" spans="1:21" s="28" customFormat="1" ht="14.25" hidden="1" customHeight="1" x14ac:dyDescent="0.3">
      <c r="A43" s="50" t="s">
        <v>72</v>
      </c>
      <c r="B43" s="26" t="s">
        <v>73</v>
      </c>
      <c r="C43" s="16" t="s">
        <v>67</v>
      </c>
      <c r="D43" s="16" t="s">
        <v>68</v>
      </c>
      <c r="E43" s="35" t="s">
        <v>69</v>
      </c>
      <c r="F43" s="41">
        <v>17.800999999999998</v>
      </c>
      <c r="G43" s="59" t="s">
        <v>28</v>
      </c>
      <c r="H43" s="52"/>
      <c r="I43" s="52"/>
      <c r="J43" s="52"/>
      <c r="K43" s="52"/>
      <c r="L43" s="52"/>
      <c r="M43" s="52">
        <v>16278</v>
      </c>
      <c r="N43" s="52"/>
      <c r="O43" s="52"/>
      <c r="P43" s="52"/>
      <c r="Q43" s="52"/>
      <c r="R43" s="52"/>
      <c r="S43" s="52"/>
      <c r="T43" s="17">
        <f>M43</f>
        <v>16278</v>
      </c>
    </row>
    <row r="44" spans="1:21" s="28" customFormat="1" ht="14.25" hidden="1" customHeight="1" x14ac:dyDescent="0.25">
      <c r="A44" s="42"/>
      <c r="B44" s="26"/>
      <c r="C44" s="16"/>
      <c r="D44" s="54"/>
      <c r="E44" s="58"/>
      <c r="F44" s="16"/>
      <c r="G44" s="1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33"/>
      <c r="U44" s="55"/>
    </row>
    <row r="45" spans="1:21" s="28" customFormat="1" ht="15" hidden="1" x14ac:dyDescent="0.25">
      <c r="A45" s="27"/>
      <c r="B45" s="26"/>
      <c r="C45" s="39"/>
      <c r="D45" s="39"/>
      <c r="E45" s="39"/>
      <c r="F45" s="26"/>
      <c r="G45" s="2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33"/>
    </row>
    <row r="46" spans="1:21" s="28" customFormat="1" ht="15" hidden="1" x14ac:dyDescent="0.25">
      <c r="A46" s="27"/>
      <c r="B46" s="38"/>
      <c r="C46" s="39"/>
      <c r="D46" s="39"/>
      <c r="E46" s="39"/>
      <c r="F46" s="38"/>
      <c r="G46" s="2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33"/>
    </row>
    <row r="47" spans="1:21" s="28" customFormat="1" ht="15" hidden="1" x14ac:dyDescent="0.25">
      <c r="A47" s="37"/>
      <c r="B47" s="38"/>
      <c r="C47" s="39"/>
      <c r="D47" s="39"/>
      <c r="E47" s="39"/>
      <c r="F47" s="40"/>
      <c r="G47" s="40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33"/>
    </row>
    <row r="48" spans="1:21" s="28" customFormat="1" ht="14.25" hidden="1" customHeight="1" x14ac:dyDescent="0.25">
      <c r="A48" s="37"/>
      <c r="B48" s="38"/>
      <c r="C48" s="39"/>
      <c r="D48" s="39"/>
      <c r="E48" s="39"/>
      <c r="F48" s="40"/>
      <c r="G48" s="40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33"/>
    </row>
    <row r="49" spans="1:21" s="28" customFormat="1" ht="14.25" customHeight="1" x14ac:dyDescent="0.25">
      <c r="A49" s="22" t="s">
        <v>8</v>
      </c>
      <c r="B49" s="38"/>
      <c r="C49" s="39"/>
      <c r="D49" s="39"/>
      <c r="E49" s="39"/>
      <c r="F49" s="40"/>
      <c r="G49" s="16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33"/>
    </row>
    <row r="50" spans="1:21" s="28" customFormat="1" ht="14.25" customHeight="1" x14ac:dyDescent="0.25">
      <c r="A50" s="16" t="s">
        <v>41</v>
      </c>
      <c r="B50" s="38"/>
      <c r="C50" s="34"/>
      <c r="D50" s="39"/>
      <c r="E50" s="39"/>
      <c r="F50" s="40"/>
      <c r="G50" s="16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33"/>
    </row>
    <row r="51" spans="1:21" s="28" customFormat="1" ht="14.25" hidden="1" customHeight="1" x14ac:dyDescent="0.3">
      <c r="A51" s="65" t="s">
        <v>42</v>
      </c>
      <c r="B51" s="77" t="s">
        <v>43</v>
      </c>
      <c r="C51" s="78" t="s">
        <v>44</v>
      </c>
      <c r="D51" s="66" t="s">
        <v>17</v>
      </c>
      <c r="E51" s="66">
        <v>6501</v>
      </c>
      <c r="F51" s="26">
        <v>17.259</v>
      </c>
      <c r="G51" s="71" t="s">
        <v>27</v>
      </c>
      <c r="H51" s="52"/>
      <c r="I51" s="52">
        <f>612787-1</f>
        <v>612786</v>
      </c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17">
        <f>SUM(I51)</f>
        <v>612786</v>
      </c>
    </row>
    <row r="52" spans="1:21" s="28" customFormat="1" ht="15.95" hidden="1" customHeight="1" x14ac:dyDescent="0.3">
      <c r="A52" s="65" t="s">
        <v>42</v>
      </c>
      <c r="B52" s="26" t="s">
        <v>45</v>
      </c>
      <c r="C52" s="78" t="s">
        <v>44</v>
      </c>
      <c r="D52" s="66" t="s">
        <v>17</v>
      </c>
      <c r="E52" s="66">
        <v>6501</v>
      </c>
      <c r="F52" s="26">
        <v>17.259</v>
      </c>
      <c r="G52" s="71" t="s">
        <v>27</v>
      </c>
      <c r="H52" s="52"/>
      <c r="I52" s="52">
        <v>1</v>
      </c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17">
        <f>SUM(I52)</f>
        <v>1</v>
      </c>
    </row>
    <row r="53" spans="1:21" s="28" customFormat="1" ht="14.25" hidden="1" customHeight="1" x14ac:dyDescent="0.3">
      <c r="A53" s="27" t="s">
        <v>93</v>
      </c>
      <c r="B53" s="77" t="s">
        <v>43</v>
      </c>
      <c r="C53" s="16" t="s">
        <v>94</v>
      </c>
      <c r="D53" s="32" t="s">
        <v>20</v>
      </c>
      <c r="E53" s="32">
        <v>6502</v>
      </c>
      <c r="F53" s="16">
        <v>17.257999999999999</v>
      </c>
      <c r="G53" s="71" t="s">
        <v>27</v>
      </c>
      <c r="H53" s="52"/>
      <c r="I53" s="52"/>
      <c r="J53" s="52"/>
      <c r="K53" s="52"/>
      <c r="L53" s="52"/>
      <c r="M53" s="52"/>
      <c r="N53" s="52"/>
      <c r="O53" s="52"/>
      <c r="P53" s="52">
        <f>121540-1</f>
        <v>121539</v>
      </c>
      <c r="Q53" s="52"/>
      <c r="R53" s="52"/>
      <c r="S53" s="52"/>
      <c r="T53" s="17">
        <f>P53</f>
        <v>121539</v>
      </c>
    </row>
    <row r="54" spans="1:21" s="28" customFormat="1" ht="14.25" hidden="1" customHeight="1" x14ac:dyDescent="0.3">
      <c r="A54" s="27" t="s">
        <v>93</v>
      </c>
      <c r="B54" s="26" t="s">
        <v>45</v>
      </c>
      <c r="C54" s="16" t="s">
        <v>94</v>
      </c>
      <c r="D54" s="32" t="s">
        <v>20</v>
      </c>
      <c r="E54" s="32">
        <v>6502</v>
      </c>
      <c r="F54" s="16">
        <v>17.257999999999999</v>
      </c>
      <c r="G54" s="71" t="s">
        <v>27</v>
      </c>
      <c r="H54" s="52"/>
      <c r="I54" s="52"/>
      <c r="J54" s="52"/>
      <c r="K54" s="52"/>
      <c r="L54" s="52"/>
      <c r="M54" s="52"/>
      <c r="N54" s="52"/>
      <c r="O54" s="52"/>
      <c r="P54" s="52">
        <v>1</v>
      </c>
      <c r="Q54" s="52"/>
      <c r="R54" s="52"/>
      <c r="S54" s="52"/>
      <c r="T54" s="17">
        <f>P54</f>
        <v>1</v>
      </c>
    </row>
    <row r="55" spans="1:21" s="28" customFormat="1" ht="14.25" hidden="1" customHeight="1" x14ac:dyDescent="0.3">
      <c r="A55" s="31" t="s">
        <v>51</v>
      </c>
      <c r="B55" s="77" t="s">
        <v>43</v>
      </c>
      <c r="C55" s="78" t="s">
        <v>52</v>
      </c>
      <c r="D55" s="32" t="s">
        <v>18</v>
      </c>
      <c r="E55" s="32">
        <v>6503</v>
      </c>
      <c r="F55" s="16">
        <v>17.277999999999999</v>
      </c>
      <c r="G55" s="71" t="s">
        <v>27</v>
      </c>
      <c r="H55" s="52"/>
      <c r="I55" s="52"/>
      <c r="J55" s="52">
        <f>116752-1</f>
        <v>116751</v>
      </c>
      <c r="K55" s="52"/>
      <c r="L55" s="52"/>
      <c r="M55" s="52"/>
      <c r="N55" s="52"/>
      <c r="O55" s="52"/>
      <c r="P55" s="52"/>
      <c r="Q55" s="52"/>
      <c r="R55" s="52"/>
      <c r="S55" s="52"/>
      <c r="T55" s="17">
        <f>SUM(J55)</f>
        <v>116751</v>
      </c>
    </row>
    <row r="56" spans="1:21" s="28" customFormat="1" ht="14.25" hidden="1" customHeight="1" x14ac:dyDescent="0.3">
      <c r="A56" s="31" t="s">
        <v>51</v>
      </c>
      <c r="B56" s="26" t="s">
        <v>45</v>
      </c>
      <c r="C56" s="78" t="s">
        <v>52</v>
      </c>
      <c r="D56" s="32" t="s">
        <v>18</v>
      </c>
      <c r="E56" s="32">
        <v>6503</v>
      </c>
      <c r="F56" s="16">
        <v>17.277999999999999</v>
      </c>
      <c r="G56" s="71" t="s">
        <v>27</v>
      </c>
      <c r="H56" s="52"/>
      <c r="I56" s="52"/>
      <c r="J56" s="52">
        <v>1</v>
      </c>
      <c r="K56" s="52"/>
      <c r="L56" s="52"/>
      <c r="M56" s="52"/>
      <c r="N56" s="52"/>
      <c r="O56" s="52"/>
      <c r="P56" s="52"/>
      <c r="Q56" s="52"/>
      <c r="R56" s="52"/>
      <c r="S56" s="52"/>
      <c r="T56" s="17">
        <f>SUM(J56)</f>
        <v>1</v>
      </c>
    </row>
    <row r="57" spans="1:21" s="28" customFormat="1" ht="14.25" customHeight="1" x14ac:dyDescent="0.25">
      <c r="A57" s="27" t="s">
        <v>93</v>
      </c>
      <c r="B57" s="83" t="s">
        <v>43</v>
      </c>
      <c r="C57" s="16" t="s">
        <v>112</v>
      </c>
      <c r="D57" s="16" t="s">
        <v>20</v>
      </c>
      <c r="E57" s="16">
        <v>6502</v>
      </c>
      <c r="F57" s="16">
        <v>17.257999999999999</v>
      </c>
      <c r="G57" s="84" t="s">
        <v>27</v>
      </c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>
        <f>496433-1</f>
        <v>496432</v>
      </c>
      <c r="T57" s="17">
        <f>SUM(R57:S57)</f>
        <v>496432</v>
      </c>
    </row>
    <row r="58" spans="1:21" s="28" customFormat="1" ht="14.25" customHeight="1" x14ac:dyDescent="0.25">
      <c r="A58" s="27" t="s">
        <v>93</v>
      </c>
      <c r="B58" s="26" t="s">
        <v>45</v>
      </c>
      <c r="C58" s="16" t="s">
        <v>112</v>
      </c>
      <c r="D58" s="16" t="s">
        <v>20</v>
      </c>
      <c r="E58" s="16">
        <v>6502</v>
      </c>
      <c r="F58" s="16">
        <v>17.257999999999999</v>
      </c>
      <c r="G58" s="84" t="s">
        <v>27</v>
      </c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>
        <v>1</v>
      </c>
      <c r="T58" s="17">
        <f t="shared" ref="T58:T61" si="1">SUM(R58:S58)</f>
        <v>1</v>
      </c>
    </row>
    <row r="59" spans="1:21" s="28" customFormat="1" ht="14.25" customHeight="1" x14ac:dyDescent="0.3">
      <c r="A59" s="31" t="s">
        <v>51</v>
      </c>
      <c r="B59" s="83" t="s">
        <v>43</v>
      </c>
      <c r="C59" s="59" t="s">
        <v>113</v>
      </c>
      <c r="D59" s="16" t="s">
        <v>18</v>
      </c>
      <c r="E59" s="16">
        <v>6503</v>
      </c>
      <c r="F59" s="16">
        <v>17.277999999999999</v>
      </c>
      <c r="G59" s="84" t="s">
        <v>27</v>
      </c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>
        <f>424629-1</f>
        <v>424628</v>
      </c>
      <c r="T59" s="17">
        <f t="shared" si="1"/>
        <v>424628</v>
      </c>
      <c r="U59" s="57"/>
    </row>
    <row r="60" spans="1:21" s="28" customFormat="1" ht="14.25" customHeight="1" x14ac:dyDescent="0.3">
      <c r="A60" s="31" t="s">
        <v>51</v>
      </c>
      <c r="B60" s="26" t="s">
        <v>45</v>
      </c>
      <c r="C60" s="59" t="s">
        <v>113</v>
      </c>
      <c r="D60" s="16" t="s">
        <v>18</v>
      </c>
      <c r="E60" s="16">
        <v>6503</v>
      </c>
      <c r="F60" s="16">
        <v>17.277999999999999</v>
      </c>
      <c r="G60" s="84" t="s">
        <v>27</v>
      </c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>
        <v>1</v>
      </c>
      <c r="T60" s="17">
        <f t="shared" si="1"/>
        <v>1</v>
      </c>
    </row>
    <row r="61" spans="1:21" s="28" customFormat="1" ht="14.25" customHeight="1" x14ac:dyDescent="0.3">
      <c r="A61" s="27"/>
      <c r="B61" s="26"/>
      <c r="C61" s="16"/>
      <c r="D61" s="32"/>
      <c r="E61" s="66"/>
      <c r="F61" s="16"/>
      <c r="G61" s="71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17">
        <f t="shared" si="1"/>
        <v>0</v>
      </c>
      <c r="U61" s="55"/>
    </row>
    <row r="62" spans="1:21" s="28" customFormat="1" ht="14.25" hidden="1" customHeight="1" x14ac:dyDescent="0.3">
      <c r="A62" s="31" t="s">
        <v>85</v>
      </c>
      <c r="B62" s="26" t="s">
        <v>91</v>
      </c>
      <c r="C62" s="16" t="s">
        <v>88</v>
      </c>
      <c r="D62" s="32" t="s">
        <v>18</v>
      </c>
      <c r="E62" s="16">
        <v>6407</v>
      </c>
      <c r="F62" s="16">
        <v>17.277999999999999</v>
      </c>
      <c r="G62" s="82" t="s">
        <v>27</v>
      </c>
      <c r="H62" s="52"/>
      <c r="I62" s="52"/>
      <c r="J62" s="52"/>
      <c r="K62" s="52"/>
      <c r="L62" s="52"/>
      <c r="M62" s="52"/>
      <c r="N62" s="52"/>
      <c r="O62" s="52">
        <f>100000*0.7-1</f>
        <v>69999</v>
      </c>
      <c r="P62" s="52"/>
      <c r="Q62" s="52"/>
      <c r="R62" s="52"/>
      <c r="S62" s="52"/>
      <c r="T62" s="17">
        <f>SUM(O62)</f>
        <v>69999</v>
      </c>
    </row>
    <row r="63" spans="1:21" s="28" customFormat="1" ht="14.25" hidden="1" customHeight="1" x14ac:dyDescent="0.3">
      <c r="A63" s="31" t="s">
        <v>85</v>
      </c>
      <c r="B63" s="26" t="s">
        <v>45</v>
      </c>
      <c r="C63" s="16" t="s">
        <v>88</v>
      </c>
      <c r="D63" s="32" t="s">
        <v>18</v>
      </c>
      <c r="E63" s="16">
        <v>6407</v>
      </c>
      <c r="F63" s="16">
        <v>17.277999999999999</v>
      </c>
      <c r="G63" s="82" t="s">
        <v>27</v>
      </c>
      <c r="H63" s="52"/>
      <c r="I63" s="52"/>
      <c r="J63" s="52"/>
      <c r="K63" s="52"/>
      <c r="L63" s="52"/>
      <c r="M63" s="52"/>
      <c r="N63" s="52"/>
      <c r="O63" s="52">
        <v>1</v>
      </c>
      <c r="P63" s="52"/>
      <c r="Q63" s="52"/>
      <c r="R63" s="52"/>
      <c r="S63" s="52"/>
      <c r="T63" s="17">
        <f>SUM(O63)</f>
        <v>1</v>
      </c>
    </row>
    <row r="64" spans="1:21" s="28" customFormat="1" ht="14.25" hidden="1" customHeight="1" x14ac:dyDescent="0.25">
      <c r="A64" s="27"/>
      <c r="B64" s="26"/>
      <c r="C64" s="56"/>
      <c r="D64" s="16"/>
      <c r="E64" s="26"/>
      <c r="F64" s="16"/>
      <c r="G64" s="40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33"/>
    </row>
    <row r="65" spans="1:20" s="14" customFormat="1" ht="18.75" customHeight="1" x14ac:dyDescent="0.3">
      <c r="A65" s="27" t="s">
        <v>0</v>
      </c>
      <c r="B65" s="27"/>
      <c r="C65" s="36"/>
      <c r="D65" s="36"/>
      <c r="E65" s="36"/>
      <c r="F65" s="36"/>
      <c r="G65" s="36"/>
      <c r="H65" s="53">
        <f>SUM(H6:H64)</f>
        <v>4200.9800000000005</v>
      </c>
      <c r="I65" s="53">
        <f>SUM(I38:I64)</f>
        <v>612787</v>
      </c>
      <c r="J65" s="53">
        <f>SUM(J50:J64)</f>
        <v>116752</v>
      </c>
      <c r="K65" s="53">
        <f>SUM(K16:K19)</f>
        <v>93547.127405342704</v>
      </c>
      <c r="L65" s="53">
        <f>SUM(L42:L45)</f>
        <v>3105</v>
      </c>
      <c r="M65" s="53">
        <f>SUM(M42:M44)</f>
        <v>16278</v>
      </c>
      <c r="N65" s="53">
        <f>SUM(N24:N26)</f>
        <v>95000</v>
      </c>
      <c r="O65" s="53">
        <f>SUM(O28:O63)</f>
        <v>100000</v>
      </c>
      <c r="P65" s="53">
        <f>SUM(P53:P54)</f>
        <v>121540</v>
      </c>
      <c r="Q65" s="53">
        <f>SUM(Q24:Q25)</f>
        <v>231250</v>
      </c>
      <c r="R65" s="53">
        <f>SUM(R29:R36)</f>
        <v>239977.26</v>
      </c>
      <c r="S65" s="53">
        <f>SUM(S50:S61)</f>
        <v>921062</v>
      </c>
      <c r="T65" s="33"/>
    </row>
    <row r="66" spans="1:20" s="30" customFormat="1" ht="16.5" x14ac:dyDescent="0.3">
      <c r="A66" s="14"/>
      <c r="B66" s="14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</row>
    <row r="67" spans="1:20" s="14" customFormat="1" ht="16.5" x14ac:dyDescent="0.3">
      <c r="A67" s="30" t="s">
        <v>9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</row>
    <row r="68" spans="1:20" s="14" customFormat="1" ht="15" hidden="1" customHeight="1" x14ac:dyDescent="0.3">
      <c r="A68" s="30" t="s">
        <v>39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</row>
    <row r="69" spans="1:20" s="14" customFormat="1" ht="17.25" hidden="1" customHeight="1" x14ac:dyDescent="0.3">
      <c r="A69" s="62" t="s">
        <v>40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</row>
    <row r="70" spans="1:20" ht="15" hidden="1" x14ac:dyDescent="0.25">
      <c r="A70" s="30" t="s">
        <v>46</v>
      </c>
    </row>
    <row r="71" spans="1:20" ht="15" hidden="1" x14ac:dyDescent="0.25">
      <c r="A71" s="62" t="s">
        <v>47</v>
      </c>
    </row>
    <row r="72" spans="1:20" ht="15" hidden="1" x14ac:dyDescent="0.25">
      <c r="A72" s="30" t="s">
        <v>49</v>
      </c>
    </row>
    <row r="73" spans="1:20" ht="15" hidden="1" x14ac:dyDescent="0.25">
      <c r="A73" s="62" t="s">
        <v>50</v>
      </c>
    </row>
    <row r="74" spans="1:20" ht="15" hidden="1" x14ac:dyDescent="0.25">
      <c r="A74" s="30" t="s">
        <v>55</v>
      </c>
    </row>
    <row r="75" spans="1:20" ht="15" hidden="1" x14ac:dyDescent="0.25">
      <c r="A75" s="62" t="s">
        <v>56</v>
      </c>
    </row>
    <row r="76" spans="1:20" ht="15" hidden="1" x14ac:dyDescent="0.25">
      <c r="A76" s="30" t="s">
        <v>70</v>
      </c>
    </row>
    <row r="77" spans="1:20" ht="15" hidden="1" x14ac:dyDescent="0.25">
      <c r="A77" s="62" t="s">
        <v>71</v>
      </c>
    </row>
    <row r="78" spans="1:20" ht="15" hidden="1" x14ac:dyDescent="0.25">
      <c r="A78" s="30" t="s">
        <v>75</v>
      </c>
    </row>
    <row r="79" spans="1:20" ht="15" hidden="1" x14ac:dyDescent="0.25">
      <c r="A79" s="62" t="s">
        <v>74</v>
      </c>
    </row>
    <row r="80" spans="1:20" ht="15" hidden="1" x14ac:dyDescent="0.25">
      <c r="A80" s="30" t="s">
        <v>80</v>
      </c>
    </row>
    <row r="81" spans="1:1" ht="15" hidden="1" x14ac:dyDescent="0.25">
      <c r="A81" s="30" t="s">
        <v>79</v>
      </c>
    </row>
    <row r="82" spans="1:1" ht="15" hidden="1" x14ac:dyDescent="0.25">
      <c r="A82" s="30" t="s">
        <v>90</v>
      </c>
    </row>
    <row r="83" spans="1:1" ht="15" hidden="1" x14ac:dyDescent="0.25">
      <c r="A83" s="30" t="s">
        <v>89</v>
      </c>
    </row>
    <row r="84" spans="1:1" ht="15" hidden="1" x14ac:dyDescent="0.25">
      <c r="A84" s="30" t="s">
        <v>96</v>
      </c>
    </row>
    <row r="85" spans="1:1" ht="15" hidden="1" x14ac:dyDescent="0.25">
      <c r="A85" s="62" t="s">
        <v>95</v>
      </c>
    </row>
    <row r="86" spans="1:1" ht="15" hidden="1" x14ac:dyDescent="0.25">
      <c r="A86" s="30" t="s">
        <v>102</v>
      </c>
    </row>
    <row r="87" spans="1:1" ht="1.5" customHeight="1" x14ac:dyDescent="0.25">
      <c r="A87" s="62" t="s">
        <v>101</v>
      </c>
    </row>
    <row r="88" spans="1:1" ht="15" hidden="1" x14ac:dyDescent="0.25">
      <c r="A88" s="30" t="s">
        <v>107</v>
      </c>
    </row>
    <row r="89" spans="1:1" ht="15" hidden="1" x14ac:dyDescent="0.25">
      <c r="A89" s="62" t="s">
        <v>106</v>
      </c>
    </row>
    <row r="90" spans="1:1" ht="15" x14ac:dyDescent="0.25">
      <c r="A90" s="30" t="s">
        <v>111</v>
      </c>
    </row>
    <row r="91" spans="1:1" ht="15" x14ac:dyDescent="0.25">
      <c r="A91" s="62" t="s">
        <v>110</v>
      </c>
    </row>
    <row r="94" spans="1:1" ht="16.5" x14ac:dyDescent="0.3">
      <c r="A94" s="72"/>
    </row>
    <row r="95" spans="1:1" ht="16.5" x14ac:dyDescent="0.3">
      <c r="A95" s="14" t="s">
        <v>29</v>
      </c>
    </row>
    <row r="96" spans="1:1" ht="16.5" x14ac:dyDescent="0.3">
      <c r="A96" s="73" t="s">
        <v>32</v>
      </c>
    </row>
    <row r="97" spans="1:1" ht="16.5" x14ac:dyDescent="0.3">
      <c r="A97" s="14" t="s">
        <v>30</v>
      </c>
    </row>
    <row r="98" spans="1:1" ht="16.5" x14ac:dyDescent="0.3">
      <c r="A98" s="73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2023-12-14T16:53:26Z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