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3CB5C16C-D933-4939-B8F9-31AC48CC3A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5" i="2" l="1"/>
  <c r="AA45" i="2"/>
  <c r="AA44" i="2"/>
  <c r="AA43" i="2"/>
  <c r="Y75" i="2"/>
  <c r="AA42" i="2"/>
  <c r="X41" i="2"/>
  <c r="X75" i="2" s="1"/>
  <c r="W75" i="2"/>
  <c r="V75" i="2"/>
  <c r="AA40" i="2"/>
  <c r="AA39" i="2"/>
  <c r="U75" i="2"/>
  <c r="AA38" i="2"/>
  <c r="AA70" i="2"/>
  <c r="T75" i="2"/>
  <c r="S68" i="2"/>
  <c r="AA68" i="2" s="1"/>
  <c r="S66" i="2"/>
  <c r="AA66" i="2" s="1"/>
  <c r="AA67" i="2"/>
  <c r="AA69" i="2"/>
  <c r="AA71" i="2"/>
  <c r="R34" i="2"/>
  <c r="AA34" i="2" s="1"/>
  <c r="R32" i="2"/>
  <c r="AA32" i="2" s="1"/>
  <c r="AA33" i="2"/>
  <c r="AA35" i="2"/>
  <c r="AA25" i="2"/>
  <c r="Q75" i="2"/>
  <c r="AA63" i="2"/>
  <c r="P62" i="2"/>
  <c r="AA62" i="2" s="1"/>
  <c r="AA73" i="2"/>
  <c r="AA31" i="2"/>
  <c r="O30" i="2"/>
  <c r="O72" i="2"/>
  <c r="AA41" i="2" l="1"/>
  <c r="S75" i="2"/>
  <c r="R75" i="2"/>
  <c r="O75" i="2"/>
  <c r="P75" i="2"/>
  <c r="AA30" i="2"/>
  <c r="AA24" i="2"/>
  <c r="N75" i="2"/>
  <c r="M75" i="2"/>
  <c r="AA52" i="2"/>
  <c r="AA51" i="2"/>
  <c r="L75" i="2"/>
  <c r="AA18" i="2"/>
  <c r="K17" i="2"/>
  <c r="AA65" i="2"/>
  <c r="J64" i="2"/>
  <c r="AA64" i="2" s="1"/>
  <c r="AA61" i="2"/>
  <c r="I60" i="2"/>
  <c r="I75" i="2" s="1"/>
  <c r="AA37" i="2"/>
  <c r="H75" i="2"/>
  <c r="K75" i="2" l="1"/>
  <c r="AA17" i="2"/>
  <c r="AA72" i="2"/>
  <c r="J75" i="2"/>
  <c r="AA60" i="2"/>
</calcChain>
</file>

<file path=xl/sharedStrings.xml><?xml version="1.0" encoding="utf-8"?>
<sst xmlns="http://schemas.openxmlformats.org/spreadsheetml/2006/main" count="276" uniqueCount="159">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</sst>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8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1" fillId="0" borderId="5" xfId="0" quotePrefix="1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2"/>
  <sheetViews>
    <sheetView tabSelected="1" zoomScale="120" zoomScaleNormal="120" workbookViewId="0">
      <selection activeCell="A28" sqref="A28"/>
    </sheetView>
  </sheetViews>
  <sheetFormatPr defaultColWidth="9.1796875" defaultRowHeight="12" x14ac:dyDescent="0.3"/>
  <cols>
    <col min="1" max="1" width="8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25" width="13.90625" style="2" hidden="1" customWidth="1"/>
    <col min="26" max="26" width="13.90625" style="2" customWidth="1"/>
    <col min="27" max="27" width="12.1796875" style="3" hidden="1" customWidth="1"/>
    <col min="28" max="28" width="11.54296875" style="3" bestFit="1" customWidth="1"/>
    <col min="29" max="16384" width="9.1796875" style="3"/>
  </cols>
  <sheetData>
    <row r="1" spans="1:27" ht="29.25" customHeight="1" x14ac:dyDescent="0.45">
      <c r="B1" s="91" t="s">
        <v>10</v>
      </c>
      <c r="C1" s="92"/>
      <c r="D1" s="92"/>
      <c r="E1" s="92"/>
      <c r="F1" s="92"/>
      <c r="G1" s="92"/>
      <c r="H1" s="92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7" ht="22.5" customHeight="1" x14ac:dyDescent="0.45">
      <c r="A2" s="10" t="s">
        <v>11</v>
      </c>
      <c r="B2" s="9" t="s">
        <v>7</v>
      </c>
      <c r="C2" s="1"/>
    </row>
    <row r="3" spans="1:27" ht="21" thickBot="1" x14ac:dyDescent="0.5">
      <c r="A3" s="4"/>
      <c r="B3" s="5"/>
      <c r="C3" s="1"/>
    </row>
    <row r="4" spans="1:27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63" t="s">
        <v>130</v>
      </c>
      <c r="W4" s="63" t="s">
        <v>133</v>
      </c>
      <c r="X4" s="63" t="s">
        <v>140</v>
      </c>
      <c r="Y4" s="63" t="s">
        <v>143</v>
      </c>
      <c r="Z4" s="63" t="s">
        <v>153</v>
      </c>
      <c r="AA4" s="13" t="s">
        <v>6</v>
      </c>
    </row>
    <row r="5" spans="1:27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</row>
    <row r="6" spans="1:27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7"/>
    </row>
    <row r="7" spans="1:27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7"/>
    </row>
    <row r="8" spans="1:27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33"/>
    </row>
    <row r="9" spans="1:27" s="14" customFormat="1" ht="14.5" hidden="1" x14ac:dyDescent="0.35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33"/>
    </row>
    <row r="10" spans="1:27" s="14" customFormat="1" ht="14.5" hidden="1" x14ac:dyDescent="0.35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33"/>
    </row>
    <row r="11" spans="1:27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33"/>
    </row>
    <row r="12" spans="1:27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33"/>
    </row>
    <row r="13" spans="1:27" s="14" customFormat="1" ht="14.5" hidden="1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33"/>
    </row>
    <row r="14" spans="1:27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33"/>
    </row>
    <row r="15" spans="1:27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33"/>
    </row>
    <row r="16" spans="1:27" s="14" customFormat="1" ht="15.5" hidden="1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33"/>
    </row>
    <row r="17" spans="1:28" s="14" customFormat="1" ht="15.5" hidden="1" x14ac:dyDescent="0.35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>
        <v>92250</v>
      </c>
      <c r="X17" s="79"/>
      <c r="Y17" s="79"/>
      <c r="Z17" s="79"/>
      <c r="AA17" s="17">
        <f>SUM(K17:W17)</f>
        <v>185796.1274053427</v>
      </c>
    </row>
    <row r="18" spans="1:28" s="14" customFormat="1" ht="15" hidden="1" customHeight="1" x14ac:dyDescent="0.35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33">
        <f>SUM(K18)</f>
        <v>1</v>
      </c>
    </row>
    <row r="19" spans="1:28" s="14" customFormat="1" ht="15" hidden="1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33"/>
      <c r="AB19" s="60"/>
    </row>
    <row r="20" spans="1:28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33"/>
    </row>
    <row r="21" spans="1:28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33"/>
    </row>
    <row r="22" spans="1:28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33"/>
    </row>
    <row r="23" spans="1:28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33"/>
    </row>
    <row r="24" spans="1:28" s="28" customFormat="1" ht="14.25" hidden="1" customHeight="1" x14ac:dyDescent="0.3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7">
        <f>SUM(N24)</f>
        <v>95000</v>
      </c>
    </row>
    <row r="25" spans="1:28" s="28" customFormat="1" ht="15" hidden="1" thickBot="1" x14ac:dyDescent="0.4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75"/>
      <c r="W25" s="75"/>
      <c r="X25" s="75"/>
      <c r="Y25" s="75"/>
      <c r="Z25" s="75"/>
      <c r="AA25" s="17">
        <f>Q25</f>
        <v>231250</v>
      </c>
    </row>
    <row r="26" spans="1:28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33"/>
    </row>
    <row r="27" spans="1:28" s="28" customFormat="1" ht="14.25" hidden="1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33"/>
    </row>
    <row r="28" spans="1:28" s="28" customFormat="1" ht="14.25" customHeight="1" x14ac:dyDescent="0.3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33"/>
    </row>
    <row r="29" spans="1:28" s="28" customFormat="1" ht="14.25" customHeight="1" x14ac:dyDescent="0.3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33"/>
    </row>
    <row r="30" spans="1:28" s="28" customFormat="1" ht="15.5" hidden="1" x14ac:dyDescent="0.3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17">
        <f>SUM(O30)</f>
        <v>29999</v>
      </c>
    </row>
    <row r="31" spans="1:28" s="28" customFormat="1" ht="15.5" hidden="1" x14ac:dyDescent="0.3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17">
        <f>SUM(O31)</f>
        <v>1</v>
      </c>
    </row>
    <row r="32" spans="1:28" s="28" customFormat="1" ht="15.5" hidden="1" x14ac:dyDescent="0.3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75"/>
      <c r="W32" s="75"/>
      <c r="X32" s="75"/>
      <c r="Y32" s="75"/>
      <c r="Z32" s="75"/>
      <c r="AA32" s="17">
        <f>SUM(R32)</f>
        <v>205710.26</v>
      </c>
    </row>
    <row r="33" spans="1:27" s="28" customFormat="1" ht="15.5" hidden="1" x14ac:dyDescent="0.3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75"/>
      <c r="W33" s="75"/>
      <c r="X33" s="75"/>
      <c r="Y33" s="75"/>
      <c r="Z33" s="75"/>
      <c r="AA33" s="17">
        <f t="shared" ref="AA33:AA35" si="0">SUM(R33)</f>
        <v>1</v>
      </c>
    </row>
    <row r="34" spans="1:27" s="28" customFormat="1" ht="14.25" hidden="1" customHeight="1" x14ac:dyDescent="0.3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75"/>
      <c r="W34" s="75"/>
      <c r="X34" s="75"/>
      <c r="Y34" s="75"/>
      <c r="Z34" s="75"/>
      <c r="AA34" s="17">
        <f t="shared" si="0"/>
        <v>34265</v>
      </c>
    </row>
    <row r="35" spans="1:27" s="28" customFormat="1" ht="14.25" hidden="1" customHeight="1" x14ac:dyDescent="0.3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75"/>
      <c r="X35" s="75"/>
      <c r="Y35" s="75"/>
      <c r="Z35" s="75"/>
      <c r="AA35" s="17">
        <f t="shared" si="0"/>
        <v>1</v>
      </c>
    </row>
    <row r="36" spans="1:27" s="28" customFormat="1" ht="14.25" hidden="1" customHeight="1" x14ac:dyDescent="0.35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17"/>
    </row>
    <row r="37" spans="1:27" s="28" customFormat="1" ht="14.25" hidden="1" customHeight="1" x14ac:dyDescent="0.35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17">
        <f>SUM(H37:I37)</f>
        <v>4200.9800000000005</v>
      </c>
    </row>
    <row r="38" spans="1:27" s="28" customFormat="1" ht="14.25" hidden="1" customHeight="1" x14ac:dyDescent="0.35">
      <c r="A38" s="73" t="s">
        <v>119</v>
      </c>
      <c r="B38" s="26" t="s">
        <v>43</v>
      </c>
      <c r="C38" s="85" t="s">
        <v>120</v>
      </c>
      <c r="D38" s="85" t="s">
        <v>121</v>
      </c>
      <c r="E38" s="66" t="s">
        <v>122</v>
      </c>
      <c r="F38" s="84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75"/>
      <c r="W38" s="75"/>
      <c r="X38" s="75"/>
      <c r="Y38" s="75"/>
      <c r="Z38" s="75"/>
      <c r="AA38" s="17">
        <f>SUM(U38)</f>
        <v>5494.58</v>
      </c>
    </row>
    <row r="39" spans="1:27" s="28" customFormat="1" ht="14.25" hidden="1" customHeight="1" x14ac:dyDescent="0.35">
      <c r="A39" s="73" t="s">
        <v>125</v>
      </c>
      <c r="B39" s="26" t="s">
        <v>43</v>
      </c>
      <c r="C39" s="85" t="s">
        <v>126</v>
      </c>
      <c r="D39" s="85" t="s">
        <v>127</v>
      </c>
      <c r="E39" s="16" t="s">
        <v>128</v>
      </c>
      <c r="F39" s="16" t="s">
        <v>12</v>
      </c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>
        <v>10924.557389321224</v>
      </c>
      <c r="W39" s="75"/>
      <c r="X39" s="75"/>
      <c r="Y39" s="75"/>
      <c r="Z39" s="75"/>
      <c r="AA39" s="17">
        <f>V39</f>
        <v>10924.557389321224</v>
      </c>
    </row>
    <row r="40" spans="1:27" s="28" customFormat="1" ht="14.25" hidden="1" customHeight="1" x14ac:dyDescent="0.35">
      <c r="A40" s="27" t="s">
        <v>129</v>
      </c>
      <c r="B40" s="26" t="s">
        <v>43</v>
      </c>
      <c r="C40" s="85" t="s">
        <v>126</v>
      </c>
      <c r="D40" s="85" t="s">
        <v>127</v>
      </c>
      <c r="E40" s="16" t="s">
        <v>128</v>
      </c>
      <c r="F40" s="16" t="s">
        <v>12</v>
      </c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>
        <v>10924.557389321224</v>
      </c>
      <c r="W40" s="75"/>
      <c r="X40" s="75"/>
      <c r="Y40" s="75"/>
      <c r="Z40" s="75"/>
      <c r="AA40" s="17">
        <f>V40</f>
        <v>10924.557389321224</v>
      </c>
    </row>
    <row r="41" spans="1:27" s="28" customFormat="1" ht="14.25" hidden="1" customHeight="1" x14ac:dyDescent="0.35">
      <c r="A41" s="27" t="s">
        <v>136</v>
      </c>
      <c r="B41" s="82" t="s">
        <v>43</v>
      </c>
      <c r="C41" s="54" t="s">
        <v>137</v>
      </c>
      <c r="D41" s="54" t="s">
        <v>138</v>
      </c>
      <c r="E41" s="54" t="s">
        <v>139</v>
      </c>
      <c r="F41" s="84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>
        <f>108241-1</f>
        <v>108240</v>
      </c>
      <c r="Y41" s="75"/>
      <c r="Z41" s="75"/>
      <c r="AA41" s="17">
        <f>X41</f>
        <v>108240</v>
      </c>
    </row>
    <row r="42" spans="1:27" s="28" customFormat="1" ht="14.25" hidden="1" customHeight="1" x14ac:dyDescent="0.35">
      <c r="A42" s="27" t="s">
        <v>136</v>
      </c>
      <c r="B42" s="26" t="s">
        <v>45</v>
      </c>
      <c r="C42" s="54" t="s">
        <v>137</v>
      </c>
      <c r="D42" s="54" t="s">
        <v>138</v>
      </c>
      <c r="E42" s="54" t="s">
        <v>139</v>
      </c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>
        <v>1</v>
      </c>
      <c r="Y42" s="75"/>
      <c r="Z42" s="75"/>
      <c r="AA42" s="17">
        <f>X42</f>
        <v>1</v>
      </c>
    </row>
    <row r="43" spans="1:27" s="28" customFormat="1" ht="14.25" hidden="1" customHeight="1" x14ac:dyDescent="0.35">
      <c r="A43" s="87" t="s">
        <v>144</v>
      </c>
      <c r="B43" s="82" t="s">
        <v>43</v>
      </c>
      <c r="C43" s="88" t="s">
        <v>145</v>
      </c>
      <c r="D43" s="88" t="s">
        <v>146</v>
      </c>
      <c r="E43" s="89" t="s">
        <v>147</v>
      </c>
      <c r="F43" s="16" t="s">
        <v>12</v>
      </c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>
        <v>4887.2299999999996</v>
      </c>
      <c r="Z43" s="75"/>
      <c r="AA43" s="17">
        <f>SUM(Y43)</f>
        <v>4887.2299999999996</v>
      </c>
    </row>
    <row r="44" spans="1:27" s="28" customFormat="1" ht="14.25" hidden="1" customHeight="1" x14ac:dyDescent="0.35">
      <c r="A44" s="90" t="s">
        <v>148</v>
      </c>
      <c r="B44" s="82" t="s">
        <v>43</v>
      </c>
      <c r="C44" s="88" t="s">
        <v>149</v>
      </c>
      <c r="D44" s="88" t="s">
        <v>150</v>
      </c>
      <c r="E44" s="89" t="s">
        <v>151</v>
      </c>
      <c r="F44" s="16" t="s">
        <v>12</v>
      </c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>
        <v>3665.43</v>
      </c>
      <c r="Z44" s="75"/>
      <c r="AA44" s="17">
        <f>SUM(Y44)</f>
        <v>3665.43</v>
      </c>
    </row>
    <row r="45" spans="1:27" s="28" customFormat="1" ht="14.25" customHeight="1" x14ac:dyDescent="0.35">
      <c r="A45" s="27" t="s">
        <v>154</v>
      </c>
      <c r="B45" s="82" t="s">
        <v>43</v>
      </c>
      <c r="C45" s="96" t="s">
        <v>155</v>
      </c>
      <c r="D45" s="97" t="s">
        <v>156</v>
      </c>
      <c r="E45" s="32" t="s">
        <v>157</v>
      </c>
      <c r="F45" s="16" t="s">
        <v>12</v>
      </c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>
        <v>2000</v>
      </c>
      <c r="AA45" s="17">
        <f>Z45</f>
        <v>2000</v>
      </c>
    </row>
    <row r="46" spans="1:27" s="28" customFormat="1" ht="14.25" customHeight="1" x14ac:dyDescent="0.35">
      <c r="A46" s="90"/>
      <c r="B46" s="93"/>
      <c r="C46" s="94"/>
      <c r="D46" s="94"/>
      <c r="E46" s="95"/>
      <c r="F46" s="40"/>
      <c r="G46" s="26"/>
      <c r="H46" s="23"/>
      <c r="I46" s="23"/>
      <c r="J46" s="23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17"/>
    </row>
    <row r="47" spans="1:27" s="28" customFormat="1" ht="14.25" customHeight="1" x14ac:dyDescent="0.35">
      <c r="A47" s="27"/>
      <c r="B47" s="38"/>
      <c r="C47" s="86"/>
      <c r="D47" s="86"/>
      <c r="E47" s="86"/>
      <c r="F47" s="38"/>
      <c r="G47" s="26"/>
      <c r="H47" s="23"/>
      <c r="I47" s="23"/>
      <c r="J47" s="23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17"/>
    </row>
    <row r="48" spans="1:27" s="28" customFormat="1" ht="14.25" customHeight="1" x14ac:dyDescent="0.35">
      <c r="A48" s="27"/>
      <c r="B48" s="38"/>
      <c r="C48" s="39"/>
      <c r="D48" s="39"/>
      <c r="E48" s="49"/>
      <c r="F48" s="38"/>
      <c r="G48" s="26"/>
      <c r="H48" s="23"/>
      <c r="I48" s="23"/>
      <c r="J48" s="23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33"/>
    </row>
    <row r="49" spans="1:28" s="28" customFormat="1" ht="14" hidden="1" customHeight="1" x14ac:dyDescent="0.35">
      <c r="A49" s="22" t="s">
        <v>8</v>
      </c>
      <c r="B49" s="38"/>
      <c r="C49" s="39"/>
      <c r="D49" s="39"/>
      <c r="E49" s="49"/>
      <c r="F49" s="38"/>
      <c r="G49" s="26"/>
      <c r="H49" s="23"/>
      <c r="I49" s="23"/>
      <c r="J49" s="23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33"/>
    </row>
    <row r="50" spans="1:28" s="28" customFormat="1" ht="14.25" hidden="1" customHeight="1" x14ac:dyDescent="0.35">
      <c r="A50" s="16" t="s">
        <v>64</v>
      </c>
      <c r="B50" s="38"/>
      <c r="C50" s="39"/>
      <c r="D50" s="39"/>
      <c r="E50" s="49"/>
      <c r="F50" s="38"/>
      <c r="G50" s="26"/>
      <c r="H50" s="23"/>
      <c r="I50" s="23"/>
      <c r="J50" s="23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33"/>
    </row>
    <row r="51" spans="1:28" s="28" customFormat="1" ht="14.25" hidden="1" customHeight="1" x14ac:dyDescent="0.35">
      <c r="A51" s="42" t="s">
        <v>65</v>
      </c>
      <c r="B51" s="26" t="s">
        <v>66</v>
      </c>
      <c r="C51" s="16" t="s">
        <v>67</v>
      </c>
      <c r="D51" s="16" t="s">
        <v>68</v>
      </c>
      <c r="E51" s="35" t="s">
        <v>69</v>
      </c>
      <c r="F51" s="41">
        <v>17.800999999999998</v>
      </c>
      <c r="G51" s="59" t="s">
        <v>28</v>
      </c>
      <c r="H51" s="52"/>
      <c r="I51" s="52"/>
      <c r="J51" s="52"/>
      <c r="K51" s="52"/>
      <c r="L51" s="52">
        <v>3105</v>
      </c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17">
        <f>SUM(L51)</f>
        <v>3105</v>
      </c>
    </row>
    <row r="52" spans="1:28" s="28" customFormat="1" ht="14.25" hidden="1" customHeight="1" x14ac:dyDescent="0.35">
      <c r="A52" s="50" t="s">
        <v>72</v>
      </c>
      <c r="B52" s="26" t="s">
        <v>73</v>
      </c>
      <c r="C52" s="16" t="s">
        <v>67</v>
      </c>
      <c r="D52" s="16" t="s">
        <v>68</v>
      </c>
      <c r="E52" s="35" t="s">
        <v>69</v>
      </c>
      <c r="F52" s="41">
        <v>17.800999999999998</v>
      </c>
      <c r="G52" s="59" t="s">
        <v>28</v>
      </c>
      <c r="H52" s="52"/>
      <c r="I52" s="52"/>
      <c r="J52" s="52"/>
      <c r="K52" s="52"/>
      <c r="L52" s="52"/>
      <c r="M52" s="52">
        <v>16278</v>
      </c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17">
        <f>M52</f>
        <v>16278</v>
      </c>
    </row>
    <row r="53" spans="1:28" s="28" customFormat="1" ht="14.25" hidden="1" customHeight="1" x14ac:dyDescent="0.35">
      <c r="A53" s="42"/>
      <c r="B53" s="26"/>
      <c r="C53" s="16"/>
      <c r="D53" s="54"/>
      <c r="E53" s="58"/>
      <c r="F53" s="16"/>
      <c r="G53" s="1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33"/>
      <c r="AB53" s="55"/>
    </row>
    <row r="54" spans="1:28" s="28" customFormat="1" ht="14.5" hidden="1" x14ac:dyDescent="0.35">
      <c r="A54" s="27"/>
      <c r="B54" s="26"/>
      <c r="C54" s="39"/>
      <c r="D54" s="39"/>
      <c r="E54" s="39"/>
      <c r="F54" s="26"/>
      <c r="G54" s="2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33"/>
    </row>
    <row r="55" spans="1:28" s="28" customFormat="1" ht="14.5" hidden="1" x14ac:dyDescent="0.35">
      <c r="A55" s="27"/>
      <c r="B55" s="38"/>
      <c r="C55" s="39"/>
      <c r="D55" s="39"/>
      <c r="E55" s="39"/>
      <c r="F55" s="38"/>
      <c r="G55" s="2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33"/>
    </row>
    <row r="56" spans="1:28" s="28" customFormat="1" ht="15" hidden="1" x14ac:dyDescent="0.35">
      <c r="A56" s="37"/>
      <c r="B56" s="38"/>
      <c r="C56" s="39"/>
      <c r="D56" s="39"/>
      <c r="E56" s="39"/>
      <c r="F56" s="40"/>
      <c r="G56" s="40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33"/>
    </row>
    <row r="57" spans="1:28" s="28" customFormat="1" ht="14.25" hidden="1" customHeight="1" x14ac:dyDescent="0.35">
      <c r="A57" s="37"/>
      <c r="B57" s="38"/>
      <c r="C57" s="39"/>
      <c r="D57" s="39"/>
      <c r="E57" s="39"/>
      <c r="F57" s="40"/>
      <c r="G57" s="40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33"/>
    </row>
    <row r="58" spans="1:28" s="28" customFormat="1" ht="14.25" hidden="1" customHeight="1" x14ac:dyDescent="0.35">
      <c r="A58" s="22" t="s">
        <v>8</v>
      </c>
      <c r="B58" s="38"/>
      <c r="C58" s="39"/>
      <c r="D58" s="39"/>
      <c r="E58" s="39"/>
      <c r="F58" s="40"/>
      <c r="G58" s="16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33"/>
    </row>
    <row r="59" spans="1:28" s="28" customFormat="1" ht="14.25" hidden="1" customHeight="1" x14ac:dyDescent="0.35">
      <c r="A59" s="16" t="s">
        <v>41</v>
      </c>
      <c r="B59" s="38"/>
      <c r="C59" s="34"/>
      <c r="D59" s="39"/>
      <c r="E59" s="39"/>
      <c r="F59" s="40"/>
      <c r="G59" s="1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33"/>
    </row>
    <row r="60" spans="1:28" s="28" customFormat="1" ht="14.25" hidden="1" customHeight="1" x14ac:dyDescent="0.35">
      <c r="A60" s="65" t="s">
        <v>42</v>
      </c>
      <c r="B60" s="76" t="s">
        <v>43</v>
      </c>
      <c r="C60" s="77" t="s">
        <v>44</v>
      </c>
      <c r="D60" s="66" t="s">
        <v>17</v>
      </c>
      <c r="E60" s="66">
        <v>6501</v>
      </c>
      <c r="F60" s="26">
        <v>17.259</v>
      </c>
      <c r="G60" s="71" t="s">
        <v>27</v>
      </c>
      <c r="H60" s="52"/>
      <c r="I60" s="52">
        <f>612787-1</f>
        <v>612786</v>
      </c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17">
        <f>SUM(I60)</f>
        <v>612786</v>
      </c>
    </row>
    <row r="61" spans="1:28" s="28" customFormat="1" ht="16" hidden="1" customHeight="1" x14ac:dyDescent="0.35">
      <c r="A61" s="65" t="s">
        <v>42</v>
      </c>
      <c r="B61" s="26" t="s">
        <v>45</v>
      </c>
      <c r="C61" s="77" t="s">
        <v>44</v>
      </c>
      <c r="D61" s="66" t="s">
        <v>17</v>
      </c>
      <c r="E61" s="66">
        <v>6501</v>
      </c>
      <c r="F61" s="26">
        <v>17.259</v>
      </c>
      <c r="G61" s="71" t="s">
        <v>27</v>
      </c>
      <c r="H61" s="52"/>
      <c r="I61" s="52">
        <v>1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17">
        <f>SUM(I61)</f>
        <v>1</v>
      </c>
    </row>
    <row r="62" spans="1:28" s="28" customFormat="1" ht="14.25" hidden="1" customHeight="1" x14ac:dyDescent="0.35">
      <c r="A62" s="27" t="s">
        <v>93</v>
      </c>
      <c r="B62" s="76" t="s">
        <v>43</v>
      </c>
      <c r="C62" s="16" t="s">
        <v>94</v>
      </c>
      <c r="D62" s="32" t="s">
        <v>20</v>
      </c>
      <c r="E62" s="32">
        <v>6502</v>
      </c>
      <c r="F62" s="16">
        <v>17.257999999999999</v>
      </c>
      <c r="G62" s="71" t="s">
        <v>27</v>
      </c>
      <c r="H62" s="52"/>
      <c r="I62" s="52"/>
      <c r="J62" s="52"/>
      <c r="K62" s="52"/>
      <c r="L62" s="52"/>
      <c r="M62" s="52"/>
      <c r="N62" s="52"/>
      <c r="O62" s="52"/>
      <c r="P62" s="52">
        <f>121540-1</f>
        <v>121539</v>
      </c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17">
        <f>P62</f>
        <v>121539</v>
      </c>
    </row>
    <row r="63" spans="1:28" s="28" customFormat="1" ht="14.25" hidden="1" customHeight="1" x14ac:dyDescent="0.35">
      <c r="A63" s="27" t="s">
        <v>93</v>
      </c>
      <c r="B63" s="26" t="s">
        <v>45</v>
      </c>
      <c r="C63" s="16" t="s">
        <v>94</v>
      </c>
      <c r="D63" s="32" t="s">
        <v>20</v>
      </c>
      <c r="E63" s="32">
        <v>6502</v>
      </c>
      <c r="F63" s="16">
        <v>17.257999999999999</v>
      </c>
      <c r="G63" s="71" t="s">
        <v>27</v>
      </c>
      <c r="H63" s="52"/>
      <c r="I63" s="52"/>
      <c r="J63" s="52"/>
      <c r="K63" s="52"/>
      <c r="L63" s="52"/>
      <c r="M63" s="52"/>
      <c r="N63" s="52"/>
      <c r="O63" s="52"/>
      <c r="P63" s="52">
        <v>1</v>
      </c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17">
        <f>P63</f>
        <v>1</v>
      </c>
    </row>
    <row r="64" spans="1:28" s="28" customFormat="1" ht="14.25" hidden="1" customHeight="1" x14ac:dyDescent="0.35">
      <c r="A64" s="31" t="s">
        <v>51</v>
      </c>
      <c r="B64" s="76" t="s">
        <v>43</v>
      </c>
      <c r="C64" s="77" t="s">
        <v>52</v>
      </c>
      <c r="D64" s="32" t="s">
        <v>18</v>
      </c>
      <c r="E64" s="32">
        <v>6503</v>
      </c>
      <c r="F64" s="16">
        <v>17.277999999999999</v>
      </c>
      <c r="G64" s="71" t="s">
        <v>27</v>
      </c>
      <c r="H64" s="52"/>
      <c r="I64" s="52"/>
      <c r="J64" s="52">
        <f>116752-1</f>
        <v>116751</v>
      </c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17">
        <f>SUM(J64)</f>
        <v>116751</v>
      </c>
    </row>
    <row r="65" spans="1:28" s="28" customFormat="1" ht="14.25" hidden="1" customHeight="1" x14ac:dyDescent="0.35">
      <c r="A65" s="31" t="s">
        <v>51</v>
      </c>
      <c r="B65" s="26" t="s">
        <v>45</v>
      </c>
      <c r="C65" s="77" t="s">
        <v>52</v>
      </c>
      <c r="D65" s="32" t="s">
        <v>18</v>
      </c>
      <c r="E65" s="32">
        <v>6503</v>
      </c>
      <c r="F65" s="16">
        <v>17.277999999999999</v>
      </c>
      <c r="G65" s="71" t="s">
        <v>27</v>
      </c>
      <c r="H65" s="52"/>
      <c r="I65" s="52"/>
      <c r="J65" s="52">
        <v>1</v>
      </c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17">
        <f>SUM(J65)</f>
        <v>1</v>
      </c>
    </row>
    <row r="66" spans="1:28" s="28" customFormat="1" ht="14.25" hidden="1" customHeight="1" x14ac:dyDescent="0.35">
      <c r="A66" s="27" t="s">
        <v>93</v>
      </c>
      <c r="B66" s="82" t="s">
        <v>43</v>
      </c>
      <c r="C66" s="16" t="s">
        <v>112</v>
      </c>
      <c r="D66" s="16" t="s">
        <v>20</v>
      </c>
      <c r="E66" s="16">
        <v>6502</v>
      </c>
      <c r="F66" s="16">
        <v>17.257999999999999</v>
      </c>
      <c r="G66" s="83" t="s">
        <v>27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>
        <f>496433-1</f>
        <v>496432</v>
      </c>
      <c r="T66" s="52"/>
      <c r="U66" s="52"/>
      <c r="V66" s="52"/>
      <c r="W66" s="52"/>
      <c r="X66" s="52"/>
      <c r="Y66" s="52"/>
      <c r="Z66" s="52"/>
      <c r="AA66" s="17">
        <f>SUM(R66:S66)</f>
        <v>496432</v>
      </c>
    </row>
    <row r="67" spans="1:28" s="28" customFormat="1" ht="14.25" hidden="1" customHeight="1" x14ac:dyDescent="0.35">
      <c r="A67" s="27" t="s">
        <v>93</v>
      </c>
      <c r="B67" s="26" t="s">
        <v>45</v>
      </c>
      <c r="C67" s="16" t="s">
        <v>112</v>
      </c>
      <c r="D67" s="16" t="s">
        <v>20</v>
      </c>
      <c r="E67" s="16">
        <v>6502</v>
      </c>
      <c r="F67" s="16">
        <v>17.257999999999999</v>
      </c>
      <c r="G67" s="83" t="s">
        <v>27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>
        <v>1</v>
      </c>
      <c r="T67" s="52"/>
      <c r="U67" s="52"/>
      <c r="V67" s="52"/>
      <c r="W67" s="52"/>
      <c r="X67" s="52"/>
      <c r="Y67" s="52"/>
      <c r="Z67" s="52"/>
      <c r="AA67" s="17">
        <f t="shared" ref="AA67:AA71" si="1">SUM(R67:S67)</f>
        <v>1</v>
      </c>
    </row>
    <row r="68" spans="1:28" s="28" customFormat="1" ht="14.25" hidden="1" customHeight="1" x14ac:dyDescent="0.35">
      <c r="A68" s="31" t="s">
        <v>51</v>
      </c>
      <c r="B68" s="82" t="s">
        <v>43</v>
      </c>
      <c r="C68" s="59" t="s">
        <v>113</v>
      </c>
      <c r="D68" s="16" t="s">
        <v>18</v>
      </c>
      <c r="E68" s="16">
        <v>6503</v>
      </c>
      <c r="F68" s="16">
        <v>17.277999999999999</v>
      </c>
      <c r="G68" s="83" t="s">
        <v>27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>
        <f>424629-1</f>
        <v>424628</v>
      </c>
      <c r="T68" s="52"/>
      <c r="U68" s="52"/>
      <c r="V68" s="52"/>
      <c r="W68" s="52"/>
      <c r="X68" s="52"/>
      <c r="Y68" s="52"/>
      <c r="Z68" s="52"/>
      <c r="AA68" s="17">
        <f t="shared" si="1"/>
        <v>424628</v>
      </c>
      <c r="AB68" s="57"/>
    </row>
    <row r="69" spans="1:28" s="28" customFormat="1" ht="14.25" hidden="1" customHeight="1" x14ac:dyDescent="0.35">
      <c r="A69" s="31" t="s">
        <v>51</v>
      </c>
      <c r="B69" s="26" t="s">
        <v>45</v>
      </c>
      <c r="C69" s="59" t="s">
        <v>113</v>
      </c>
      <c r="D69" s="16" t="s">
        <v>18</v>
      </c>
      <c r="E69" s="16">
        <v>6503</v>
      </c>
      <c r="F69" s="16">
        <v>17.277999999999999</v>
      </c>
      <c r="G69" s="83" t="s">
        <v>27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>
        <v>1</v>
      </c>
      <c r="T69" s="52"/>
      <c r="U69" s="52"/>
      <c r="V69" s="52"/>
      <c r="W69" s="52"/>
      <c r="X69" s="52"/>
      <c r="Y69" s="52"/>
      <c r="Z69" s="52"/>
      <c r="AA69" s="17">
        <f t="shared" si="1"/>
        <v>1</v>
      </c>
    </row>
    <row r="70" spans="1:28" s="28" customFormat="1" ht="14.25" hidden="1" customHeight="1" x14ac:dyDescent="0.35">
      <c r="A70" s="31" t="s">
        <v>115</v>
      </c>
      <c r="B70" s="82" t="s">
        <v>43</v>
      </c>
      <c r="C70" s="59" t="s">
        <v>113</v>
      </c>
      <c r="D70" s="16" t="s">
        <v>18</v>
      </c>
      <c r="E70" s="16">
        <v>6523</v>
      </c>
      <c r="F70" s="16">
        <v>17.277999999999999</v>
      </c>
      <c r="G70" s="83" t="s">
        <v>27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>
        <v>18090</v>
      </c>
      <c r="U70" s="52"/>
      <c r="V70" s="52"/>
      <c r="W70" s="52"/>
      <c r="X70" s="52"/>
      <c r="Y70" s="52"/>
      <c r="Z70" s="52"/>
      <c r="AA70" s="17">
        <f>T70</f>
        <v>18090</v>
      </c>
    </row>
    <row r="71" spans="1:28" s="28" customFormat="1" ht="14.25" hidden="1" customHeight="1" x14ac:dyDescent="0.35">
      <c r="A71" s="27"/>
      <c r="B71" s="26"/>
      <c r="C71" s="16"/>
      <c r="D71" s="32"/>
      <c r="E71" s="66"/>
      <c r="F71" s="16"/>
      <c r="G71" s="71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17">
        <f t="shared" si="1"/>
        <v>0</v>
      </c>
      <c r="AB71" s="55"/>
    </row>
    <row r="72" spans="1:28" s="28" customFormat="1" ht="14.25" hidden="1" customHeight="1" x14ac:dyDescent="0.35">
      <c r="A72" s="31" t="s">
        <v>85</v>
      </c>
      <c r="B72" s="26" t="s">
        <v>91</v>
      </c>
      <c r="C72" s="16" t="s">
        <v>88</v>
      </c>
      <c r="D72" s="32" t="s">
        <v>18</v>
      </c>
      <c r="E72" s="16">
        <v>6407</v>
      </c>
      <c r="F72" s="16">
        <v>17.277999999999999</v>
      </c>
      <c r="G72" s="81" t="s">
        <v>27</v>
      </c>
      <c r="H72" s="52"/>
      <c r="I72" s="52"/>
      <c r="J72" s="52"/>
      <c r="K72" s="52"/>
      <c r="L72" s="52"/>
      <c r="M72" s="52"/>
      <c r="N72" s="52"/>
      <c r="O72" s="52">
        <f>100000*0.7-1</f>
        <v>69999</v>
      </c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17">
        <f>SUM(O72)</f>
        <v>69999</v>
      </c>
    </row>
    <row r="73" spans="1:28" s="28" customFormat="1" ht="14.25" hidden="1" customHeight="1" x14ac:dyDescent="0.35">
      <c r="A73" s="31" t="s">
        <v>85</v>
      </c>
      <c r="B73" s="26" t="s">
        <v>45</v>
      </c>
      <c r="C73" s="16" t="s">
        <v>88</v>
      </c>
      <c r="D73" s="32" t="s">
        <v>18</v>
      </c>
      <c r="E73" s="16">
        <v>6407</v>
      </c>
      <c r="F73" s="16">
        <v>17.277999999999999</v>
      </c>
      <c r="G73" s="81" t="s">
        <v>27</v>
      </c>
      <c r="H73" s="52"/>
      <c r="I73" s="52"/>
      <c r="J73" s="52"/>
      <c r="K73" s="52"/>
      <c r="L73" s="52"/>
      <c r="M73" s="52"/>
      <c r="N73" s="52"/>
      <c r="O73" s="52">
        <v>1</v>
      </c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17">
        <f>SUM(O73)</f>
        <v>1</v>
      </c>
    </row>
    <row r="74" spans="1:28" s="28" customFormat="1" ht="14.25" hidden="1" customHeight="1" x14ac:dyDescent="0.35">
      <c r="A74" s="27"/>
      <c r="B74" s="26"/>
      <c r="C74" s="56"/>
      <c r="D74" s="16"/>
      <c r="E74" s="26"/>
      <c r="F74" s="16"/>
      <c r="G74" s="40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33"/>
    </row>
    <row r="75" spans="1:28" s="14" customFormat="1" ht="18.75" customHeight="1" x14ac:dyDescent="0.35">
      <c r="A75" s="27" t="s">
        <v>0</v>
      </c>
      <c r="B75" s="27"/>
      <c r="C75" s="36"/>
      <c r="D75" s="36"/>
      <c r="E75" s="36"/>
      <c r="F75" s="36"/>
      <c r="G75" s="36"/>
      <c r="H75" s="53">
        <f>SUM(H6:H74)</f>
        <v>4200.9800000000005</v>
      </c>
      <c r="I75" s="53">
        <f>SUM(I42:I74)</f>
        <v>612787</v>
      </c>
      <c r="J75" s="53">
        <f>SUM(J59:J74)</f>
        <v>116752</v>
      </c>
      <c r="K75" s="53">
        <f>SUM(K16:K19)</f>
        <v>93547.127405342704</v>
      </c>
      <c r="L75" s="53">
        <f>SUM(L51:L54)</f>
        <v>3105</v>
      </c>
      <c r="M75" s="53">
        <f>SUM(M51:M53)</f>
        <v>16278</v>
      </c>
      <c r="N75" s="53">
        <f>SUM(N24:N26)</f>
        <v>95000</v>
      </c>
      <c r="O75" s="53">
        <f>SUM(O28:O73)</f>
        <v>100000</v>
      </c>
      <c r="P75" s="53">
        <f>SUM(P62:P63)</f>
        <v>121540</v>
      </c>
      <c r="Q75" s="53">
        <f>SUM(Q24:Q25)</f>
        <v>231250</v>
      </c>
      <c r="R75" s="53">
        <f>SUM(R29:R36)</f>
        <v>239977.26</v>
      </c>
      <c r="S75" s="53">
        <f>SUM(S59:S71)</f>
        <v>921062</v>
      </c>
      <c r="T75" s="53">
        <f>SUM(T59:T70)</f>
        <v>18090</v>
      </c>
      <c r="U75" s="53">
        <f>SUM(U29:U41)</f>
        <v>5494.58</v>
      </c>
      <c r="V75" s="53">
        <f>SUM(V29:V42)+0.01</f>
        <v>21849.124778642446</v>
      </c>
      <c r="W75" s="53">
        <f>SUM(W16:W48)</f>
        <v>92250</v>
      </c>
      <c r="X75" s="53">
        <f>SUM(X29:X42)</f>
        <v>108241</v>
      </c>
      <c r="Y75" s="53">
        <f>SUM(Y29:Y47)</f>
        <v>8552.66</v>
      </c>
      <c r="Z75" s="53">
        <f>SUM(Z29:Z48)</f>
        <v>2000</v>
      </c>
      <c r="AA75" s="33"/>
    </row>
    <row r="76" spans="1:28" s="30" customFormat="1" ht="14.5" x14ac:dyDescent="0.35">
      <c r="A76" s="14"/>
      <c r="B76" s="14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8" s="14" customFormat="1" ht="14.5" x14ac:dyDescent="0.35">
      <c r="A77" s="30" t="s">
        <v>9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8" s="14" customFormat="1" ht="15" hidden="1" customHeight="1" x14ac:dyDescent="0.35">
      <c r="A78" s="30" t="s">
        <v>39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8" s="14" customFormat="1" ht="17.25" hidden="1" customHeight="1" x14ac:dyDescent="0.35">
      <c r="A79" s="62" t="s">
        <v>40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8" ht="14.5" hidden="1" x14ac:dyDescent="0.35">
      <c r="A80" s="30" t="s">
        <v>46</v>
      </c>
    </row>
    <row r="81" spans="1:1" ht="14.5" hidden="1" x14ac:dyDescent="0.35">
      <c r="A81" s="62" t="s">
        <v>47</v>
      </c>
    </row>
    <row r="82" spans="1:1" ht="14.5" hidden="1" x14ac:dyDescent="0.35">
      <c r="A82" s="30" t="s">
        <v>49</v>
      </c>
    </row>
    <row r="83" spans="1:1" ht="14.5" hidden="1" x14ac:dyDescent="0.35">
      <c r="A83" s="62" t="s">
        <v>50</v>
      </c>
    </row>
    <row r="84" spans="1:1" ht="14.5" hidden="1" x14ac:dyDescent="0.35">
      <c r="A84" s="30" t="s">
        <v>55</v>
      </c>
    </row>
    <row r="85" spans="1:1" ht="14.5" hidden="1" x14ac:dyDescent="0.35">
      <c r="A85" s="62" t="s">
        <v>56</v>
      </c>
    </row>
    <row r="86" spans="1:1" ht="14.5" hidden="1" x14ac:dyDescent="0.35">
      <c r="A86" s="30" t="s">
        <v>70</v>
      </c>
    </row>
    <row r="87" spans="1:1" ht="14.5" hidden="1" x14ac:dyDescent="0.35">
      <c r="A87" s="62" t="s">
        <v>71</v>
      </c>
    </row>
    <row r="88" spans="1:1" ht="14.5" hidden="1" x14ac:dyDescent="0.35">
      <c r="A88" s="30" t="s">
        <v>75</v>
      </c>
    </row>
    <row r="89" spans="1:1" ht="14.5" hidden="1" x14ac:dyDescent="0.35">
      <c r="A89" s="62" t="s">
        <v>74</v>
      </c>
    </row>
    <row r="90" spans="1:1" ht="14.5" hidden="1" x14ac:dyDescent="0.35">
      <c r="A90" s="30" t="s">
        <v>80</v>
      </c>
    </row>
    <row r="91" spans="1:1" ht="14.5" hidden="1" x14ac:dyDescent="0.35">
      <c r="A91" s="30" t="s">
        <v>79</v>
      </c>
    </row>
    <row r="92" spans="1:1" ht="14.5" hidden="1" x14ac:dyDescent="0.35">
      <c r="A92" s="30" t="s">
        <v>90</v>
      </c>
    </row>
    <row r="93" spans="1:1" ht="14.5" hidden="1" x14ac:dyDescent="0.35">
      <c r="A93" s="30" t="s">
        <v>89</v>
      </c>
    </row>
    <row r="94" spans="1:1" ht="14.5" hidden="1" x14ac:dyDescent="0.35">
      <c r="A94" s="30" t="s">
        <v>96</v>
      </c>
    </row>
    <row r="95" spans="1:1" ht="14.5" hidden="1" x14ac:dyDescent="0.35">
      <c r="A95" s="62" t="s">
        <v>95</v>
      </c>
    </row>
    <row r="96" spans="1:1" ht="14.5" hidden="1" x14ac:dyDescent="0.35">
      <c r="A96" s="30" t="s">
        <v>102</v>
      </c>
    </row>
    <row r="97" spans="1:1" ht="1.5" customHeight="1" x14ac:dyDescent="0.35">
      <c r="A97" s="62" t="s">
        <v>101</v>
      </c>
    </row>
    <row r="98" spans="1:1" ht="14.5" hidden="1" x14ac:dyDescent="0.35">
      <c r="A98" s="30" t="s">
        <v>107</v>
      </c>
    </row>
    <row r="99" spans="1:1" ht="14.5" hidden="1" x14ac:dyDescent="0.35">
      <c r="A99" s="62" t="s">
        <v>106</v>
      </c>
    </row>
    <row r="100" spans="1:1" ht="14.5" hidden="1" x14ac:dyDescent="0.35">
      <c r="A100" s="30" t="s">
        <v>111</v>
      </c>
    </row>
    <row r="101" spans="1:1" ht="14.5" hidden="1" x14ac:dyDescent="0.35">
      <c r="A101" s="62" t="s">
        <v>110</v>
      </c>
    </row>
    <row r="102" spans="1:1" ht="14.5" hidden="1" x14ac:dyDescent="0.35">
      <c r="A102" s="30" t="s">
        <v>117</v>
      </c>
    </row>
    <row r="103" spans="1:1" ht="14.5" hidden="1" x14ac:dyDescent="0.35">
      <c r="A103" s="62" t="s">
        <v>116</v>
      </c>
    </row>
    <row r="104" spans="1:1" ht="14.5" hidden="1" x14ac:dyDescent="0.35">
      <c r="A104" s="30" t="s">
        <v>124</v>
      </c>
    </row>
    <row r="105" spans="1:1" ht="14.5" hidden="1" x14ac:dyDescent="0.35">
      <c r="A105" s="62" t="s">
        <v>123</v>
      </c>
    </row>
    <row r="106" spans="1:1" ht="14.5" hidden="1" x14ac:dyDescent="0.35">
      <c r="A106" s="30" t="s">
        <v>132</v>
      </c>
    </row>
    <row r="107" spans="1:1" ht="14.5" hidden="1" x14ac:dyDescent="0.35">
      <c r="A107" s="62" t="s">
        <v>131</v>
      </c>
    </row>
    <row r="108" spans="1:1" ht="14.5" hidden="1" x14ac:dyDescent="0.35">
      <c r="A108" s="30" t="s">
        <v>135</v>
      </c>
    </row>
    <row r="109" spans="1:1" ht="14.5" hidden="1" x14ac:dyDescent="0.35">
      <c r="A109" s="62" t="s">
        <v>134</v>
      </c>
    </row>
    <row r="110" spans="1:1" ht="14.5" hidden="1" x14ac:dyDescent="0.35">
      <c r="A110" s="30" t="s">
        <v>142</v>
      </c>
    </row>
    <row r="111" spans="1:1" ht="14.5" hidden="1" x14ac:dyDescent="0.35">
      <c r="A111" s="62" t="s">
        <v>141</v>
      </c>
    </row>
    <row r="112" spans="1:1" ht="14.5" hidden="1" x14ac:dyDescent="0.35">
      <c r="A112" s="30" t="s">
        <v>152</v>
      </c>
    </row>
    <row r="113" spans="1:1" ht="14.5" hidden="1" x14ac:dyDescent="0.35">
      <c r="A113" s="62" t="s">
        <v>123</v>
      </c>
    </row>
    <row r="114" spans="1:1" ht="14.5" x14ac:dyDescent="0.35">
      <c r="A114" s="30" t="s">
        <v>158</v>
      </c>
    </row>
    <row r="115" spans="1:1" ht="14.5" x14ac:dyDescent="0.35">
      <c r="A115" s="62" t="s">
        <v>123</v>
      </c>
    </row>
    <row r="119" spans="1:1" ht="14.5" x14ac:dyDescent="0.35">
      <c r="A119" s="14" t="s">
        <v>29</v>
      </c>
    </row>
    <row r="120" spans="1:1" ht="14.5" x14ac:dyDescent="0.35">
      <c r="A120" s="72" t="s">
        <v>32</v>
      </c>
    </row>
    <row r="121" spans="1:1" ht="14.5" x14ac:dyDescent="0.35">
      <c r="A121" s="14" t="s">
        <v>30</v>
      </c>
    </row>
    <row r="122" spans="1:1" ht="14.5" x14ac:dyDescent="0.35">
      <c r="A122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2024-03-13T16:24:50Z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