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C6A34DC-F021-4ED9-862C-587BF88788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6" i="2" l="1"/>
  <c r="AC41" i="2"/>
  <c r="AC46" i="2"/>
  <c r="AA76" i="2"/>
  <c r="Z76" i="2"/>
  <c r="AC45" i="2"/>
  <c r="AC44" i="2"/>
  <c r="AC43" i="2"/>
  <c r="Y76" i="2"/>
  <c r="AC42" i="2"/>
  <c r="X41" i="2"/>
  <c r="X76" i="2" s="1"/>
  <c r="W76" i="2"/>
  <c r="V76" i="2"/>
  <c r="AC40" i="2"/>
  <c r="AC39" i="2"/>
  <c r="U76" i="2"/>
  <c r="AC38" i="2"/>
  <c r="AC71" i="2"/>
  <c r="T76" i="2"/>
  <c r="S69" i="2"/>
  <c r="AC69" i="2" s="1"/>
  <c r="S67" i="2"/>
  <c r="AC67" i="2" s="1"/>
  <c r="AC68" i="2"/>
  <c r="AC70" i="2"/>
  <c r="AC72" i="2"/>
  <c r="R34" i="2"/>
  <c r="AC34" i="2" s="1"/>
  <c r="R32" i="2"/>
  <c r="AC32" i="2" s="1"/>
  <c r="AC33" i="2"/>
  <c r="AC35" i="2"/>
  <c r="AC25" i="2"/>
  <c r="Q76" i="2"/>
  <c r="AC64" i="2"/>
  <c r="P63" i="2"/>
  <c r="AC63" i="2" s="1"/>
  <c r="AC74" i="2"/>
  <c r="AC31" i="2"/>
  <c r="O30" i="2"/>
  <c r="O73" i="2"/>
  <c r="S76" i="2" l="1"/>
  <c r="R76" i="2"/>
  <c r="O76" i="2"/>
  <c r="P76" i="2"/>
  <c r="AC30" i="2"/>
  <c r="AC24" i="2"/>
  <c r="N76" i="2"/>
  <c r="M76" i="2"/>
  <c r="AC53" i="2"/>
  <c r="AC52" i="2"/>
  <c r="L76" i="2"/>
  <c r="AC18" i="2"/>
  <c r="K17" i="2"/>
  <c r="AC66" i="2"/>
  <c r="J65" i="2"/>
  <c r="AC65" i="2" s="1"/>
  <c r="AC62" i="2"/>
  <c r="I61" i="2"/>
  <c r="I76" i="2" s="1"/>
  <c r="AC37" i="2"/>
  <c r="H76" i="2"/>
  <c r="K76" i="2" l="1"/>
  <c r="AC17" i="2"/>
  <c r="AC73" i="2"/>
  <c r="J76" i="2"/>
  <c r="AC61" i="2"/>
</calcChain>
</file>

<file path=xl/sharedStrings.xml><?xml version="1.0" encoding="utf-8"?>
<sst xmlns="http://schemas.openxmlformats.org/spreadsheetml/2006/main" count="288" uniqueCount="168">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</sst>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8"/>
  <sheetViews>
    <sheetView tabSelected="1" topLeftCell="A29" zoomScale="120" zoomScaleNormal="120" workbookViewId="0">
      <selection activeCell="A119" sqref="A119:A120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7" width="13.90625" style="2" hidden="1" customWidth="1"/>
    <col min="28" max="28" width="13.90625" style="2" customWidth="1"/>
    <col min="29" max="29" width="12.1796875" style="3" hidden="1" customWidth="1"/>
    <col min="30" max="30" width="11.54296875" style="3" bestFit="1" customWidth="1"/>
    <col min="31" max="16384" width="9.1796875" style="3"/>
  </cols>
  <sheetData>
    <row r="1" spans="1:29" ht="29.25" customHeight="1" x14ac:dyDescent="0.45">
      <c r="B1" s="98" t="s">
        <v>10</v>
      </c>
      <c r="C1" s="99"/>
      <c r="D1" s="99"/>
      <c r="E1" s="99"/>
      <c r="F1" s="99"/>
      <c r="G1" s="99"/>
      <c r="H1" s="9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9" ht="22.5" customHeight="1" x14ac:dyDescent="0.45">
      <c r="A2" s="10" t="s">
        <v>11</v>
      </c>
      <c r="B2" s="9" t="s">
        <v>7</v>
      </c>
      <c r="C2" s="1"/>
    </row>
    <row r="3" spans="1:29" ht="21" thickBot="1" x14ac:dyDescent="0.5">
      <c r="A3" s="4"/>
      <c r="B3" s="5"/>
      <c r="C3" s="1"/>
    </row>
    <row r="4" spans="1:29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63" t="s">
        <v>140</v>
      </c>
      <c r="Y4" s="63" t="s">
        <v>143</v>
      </c>
      <c r="Z4" s="63" t="s">
        <v>153</v>
      </c>
      <c r="AA4" s="63" t="s">
        <v>159</v>
      </c>
      <c r="AB4" s="63" t="s">
        <v>165</v>
      </c>
      <c r="AC4" s="13" t="s">
        <v>6</v>
      </c>
    </row>
    <row r="5" spans="1:29" s="8" customFormat="1" ht="15" hidden="1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8"/>
    </row>
    <row r="6" spans="1:29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7"/>
    </row>
    <row r="7" spans="1:29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7"/>
    </row>
    <row r="8" spans="1:29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</row>
    <row r="9" spans="1:29" s="14" customFormat="1" ht="14.5" hidden="1" x14ac:dyDescent="0.35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33"/>
    </row>
    <row r="10" spans="1:29" s="14" customFormat="1" ht="14.5" hidden="1" x14ac:dyDescent="0.35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</row>
    <row r="11" spans="1:29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33"/>
    </row>
    <row r="12" spans="1:29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33"/>
    </row>
    <row r="13" spans="1:29" s="14" customFormat="1" ht="14.5" hidden="1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</row>
    <row r="14" spans="1:29" s="14" customFormat="1" ht="15" hidden="1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33"/>
    </row>
    <row r="15" spans="1:29" s="14" customFormat="1" ht="15.5" hidden="1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</row>
    <row r="16" spans="1:29" s="14" customFormat="1" ht="15.5" hidden="1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3"/>
    </row>
    <row r="17" spans="1:30" s="14" customFormat="1" ht="15.5" hidden="1" x14ac:dyDescent="0.35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79"/>
      <c r="Y17" s="79"/>
      <c r="Z17" s="79"/>
      <c r="AA17" s="79"/>
      <c r="AB17" s="79"/>
      <c r="AC17" s="17">
        <f>SUM(K17:W17)</f>
        <v>185796.1274053427</v>
      </c>
    </row>
    <row r="18" spans="1:30" s="14" customFormat="1" ht="15" hidden="1" customHeight="1" x14ac:dyDescent="0.35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33">
        <f>SUM(K18)</f>
        <v>1</v>
      </c>
    </row>
    <row r="19" spans="1:30" s="14" customFormat="1" ht="15" hidden="1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33"/>
      <c r="AD19" s="60"/>
    </row>
    <row r="20" spans="1:30" s="14" customFormat="1" ht="14.5" hidden="1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33"/>
    </row>
    <row r="21" spans="1:30" s="14" customFormat="1" ht="15" hidden="1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33"/>
    </row>
    <row r="22" spans="1:30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33"/>
    </row>
    <row r="23" spans="1:30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33"/>
    </row>
    <row r="24" spans="1:30" s="28" customFormat="1" ht="14.25" hidden="1" customHeight="1" x14ac:dyDescent="0.3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17">
        <f>SUM(N24)</f>
        <v>95000</v>
      </c>
    </row>
    <row r="25" spans="1:30" s="28" customFormat="1" ht="15" hidden="1" thickBot="1" x14ac:dyDescent="0.4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17">
        <f>Q25</f>
        <v>231250</v>
      </c>
    </row>
    <row r="26" spans="1:30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33"/>
    </row>
    <row r="27" spans="1:30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33"/>
    </row>
    <row r="28" spans="1:30" s="28" customFormat="1" ht="14.25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33"/>
    </row>
    <row r="29" spans="1:30" s="28" customFormat="1" ht="14.25" customHeight="1" x14ac:dyDescent="0.3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33"/>
    </row>
    <row r="30" spans="1:30" s="28" customFormat="1" ht="15.5" hidden="1" x14ac:dyDescent="0.3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17">
        <f>SUM(O30)</f>
        <v>29999</v>
      </c>
    </row>
    <row r="31" spans="1:30" s="28" customFormat="1" ht="15.5" hidden="1" x14ac:dyDescent="0.3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17">
        <f>SUM(O31)</f>
        <v>1</v>
      </c>
    </row>
    <row r="32" spans="1:30" s="28" customFormat="1" ht="15.5" hidden="1" x14ac:dyDescent="0.3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17">
        <f>SUM(R32)</f>
        <v>205710.26</v>
      </c>
    </row>
    <row r="33" spans="1:29" s="28" customFormat="1" ht="15.5" hidden="1" x14ac:dyDescent="0.3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17">
        <f t="shared" ref="AC33:AC35" si="0">SUM(R33)</f>
        <v>1</v>
      </c>
    </row>
    <row r="34" spans="1:29" s="28" customFormat="1" ht="14.25" hidden="1" customHeight="1" x14ac:dyDescent="0.3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17">
        <f t="shared" si="0"/>
        <v>34265</v>
      </c>
    </row>
    <row r="35" spans="1:29" s="28" customFormat="1" ht="14.25" hidden="1" customHeight="1" x14ac:dyDescent="0.3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17">
        <f t="shared" si="0"/>
        <v>1</v>
      </c>
    </row>
    <row r="36" spans="1:29" s="28" customFormat="1" ht="14.25" hidden="1" customHeight="1" x14ac:dyDescent="0.35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17"/>
    </row>
    <row r="37" spans="1:29" s="28" customFormat="1" ht="14.25" hidden="1" customHeight="1" x14ac:dyDescent="0.35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17">
        <f>SUM(H37:I37)</f>
        <v>4200.9800000000005</v>
      </c>
    </row>
    <row r="38" spans="1:29" s="28" customFormat="1" ht="14.25" hidden="1" customHeight="1" x14ac:dyDescent="0.35">
      <c r="A38" s="73" t="s">
        <v>119</v>
      </c>
      <c r="B38" s="26" t="s">
        <v>43</v>
      </c>
      <c r="C38" s="85" t="s">
        <v>120</v>
      </c>
      <c r="D38" s="85" t="s">
        <v>121</v>
      </c>
      <c r="E38" s="66" t="s">
        <v>122</v>
      </c>
      <c r="F38" s="84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75"/>
      <c r="Y38" s="75"/>
      <c r="Z38" s="75"/>
      <c r="AA38" s="75"/>
      <c r="AB38" s="75"/>
      <c r="AC38" s="17">
        <f>SUM(U38)</f>
        <v>5494.58</v>
      </c>
    </row>
    <row r="39" spans="1:29" s="28" customFormat="1" ht="14.25" hidden="1" customHeight="1" x14ac:dyDescent="0.35">
      <c r="A39" s="73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75"/>
      <c r="Y39" s="75"/>
      <c r="Z39" s="75"/>
      <c r="AA39" s="75"/>
      <c r="AB39" s="75"/>
      <c r="AC39" s="17">
        <f>V39</f>
        <v>10924.557389321224</v>
      </c>
    </row>
    <row r="40" spans="1:29" s="28" customFormat="1" ht="14.25" hidden="1" customHeight="1" x14ac:dyDescent="0.3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75"/>
      <c r="Y40" s="75"/>
      <c r="Z40" s="75"/>
      <c r="AA40" s="75"/>
      <c r="AB40" s="75"/>
      <c r="AC40" s="17">
        <f>V40</f>
        <v>10924.557389321224</v>
      </c>
    </row>
    <row r="41" spans="1:29" s="28" customFormat="1" ht="14.5" x14ac:dyDescent="0.35">
      <c r="A41" s="27" t="s">
        <v>136</v>
      </c>
      <c r="B41" s="82" t="s">
        <v>43</v>
      </c>
      <c r="C41" s="54" t="s">
        <v>137</v>
      </c>
      <c r="D41" s="54" t="s">
        <v>138</v>
      </c>
      <c r="E41" s="54" t="s">
        <v>139</v>
      </c>
      <c r="F41" s="84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>
        <f>108241-1</f>
        <v>108240</v>
      </c>
      <c r="Y41" s="75"/>
      <c r="Z41" s="75"/>
      <c r="AA41" s="75"/>
      <c r="AB41" s="75">
        <v>-39083.440000000002</v>
      </c>
      <c r="AC41" s="17">
        <f>SUM(X41:AB41)</f>
        <v>69156.56</v>
      </c>
    </row>
    <row r="42" spans="1:29" s="28" customFormat="1" ht="14.5" hidden="1" x14ac:dyDescent="0.35">
      <c r="A42" s="27" t="s">
        <v>136</v>
      </c>
      <c r="B42" s="26" t="s">
        <v>45</v>
      </c>
      <c r="C42" s="54" t="s">
        <v>137</v>
      </c>
      <c r="D42" s="54" t="s">
        <v>138</v>
      </c>
      <c r="E42" s="54" t="s">
        <v>139</v>
      </c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1</v>
      </c>
      <c r="Y42" s="75"/>
      <c r="Z42" s="75"/>
      <c r="AA42" s="75"/>
      <c r="AB42" s="75"/>
      <c r="AC42" s="17">
        <f>X42</f>
        <v>1</v>
      </c>
    </row>
    <row r="43" spans="1:29" s="28" customFormat="1" ht="15.5" hidden="1" x14ac:dyDescent="0.35">
      <c r="A43" s="87" t="s">
        <v>144</v>
      </c>
      <c r="B43" s="82" t="s">
        <v>43</v>
      </c>
      <c r="C43" s="88" t="s">
        <v>145</v>
      </c>
      <c r="D43" s="88" t="s">
        <v>146</v>
      </c>
      <c r="E43" s="89" t="s">
        <v>147</v>
      </c>
      <c r="F43" s="16" t="s">
        <v>12</v>
      </c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>
        <v>4887.2299999999996</v>
      </c>
      <c r="Z43" s="75"/>
      <c r="AA43" s="75"/>
      <c r="AB43" s="75"/>
      <c r="AC43" s="17">
        <f>SUM(Y43)</f>
        <v>4887.2299999999996</v>
      </c>
    </row>
    <row r="44" spans="1:29" s="28" customFormat="1" ht="15.5" hidden="1" x14ac:dyDescent="0.35">
      <c r="A44" s="90" t="s">
        <v>148</v>
      </c>
      <c r="B44" s="82" t="s">
        <v>43</v>
      </c>
      <c r="C44" s="88" t="s">
        <v>149</v>
      </c>
      <c r="D44" s="88" t="s">
        <v>150</v>
      </c>
      <c r="E44" s="89" t="s">
        <v>151</v>
      </c>
      <c r="F44" s="16" t="s">
        <v>12</v>
      </c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>
        <v>3665.43</v>
      </c>
      <c r="Z44" s="75"/>
      <c r="AA44" s="75"/>
      <c r="AB44" s="75"/>
      <c r="AC44" s="17">
        <f>SUM(Y44)</f>
        <v>3665.43</v>
      </c>
    </row>
    <row r="45" spans="1:29" s="28" customFormat="1" ht="15.5" hidden="1" x14ac:dyDescent="0.35">
      <c r="A45" s="27" t="s">
        <v>154</v>
      </c>
      <c r="B45" s="82" t="s">
        <v>43</v>
      </c>
      <c r="C45" s="94" t="s">
        <v>155</v>
      </c>
      <c r="D45" s="95" t="s">
        <v>156</v>
      </c>
      <c r="E45" s="32" t="s">
        <v>157</v>
      </c>
      <c r="F45" s="16" t="s">
        <v>12</v>
      </c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>
        <v>2000</v>
      </c>
      <c r="AA45" s="75"/>
      <c r="AB45" s="75"/>
      <c r="AC45" s="17">
        <f>Z45</f>
        <v>2000</v>
      </c>
    </row>
    <row r="46" spans="1:29" s="28" customFormat="1" ht="14.25" hidden="1" customHeight="1" x14ac:dyDescent="0.35">
      <c r="A46" s="27" t="s">
        <v>161</v>
      </c>
      <c r="B46" s="82" t="s">
        <v>43</v>
      </c>
      <c r="C46" s="96" t="s">
        <v>162</v>
      </c>
      <c r="D46" s="96" t="s">
        <v>163</v>
      </c>
      <c r="E46" s="97" t="s">
        <v>164</v>
      </c>
      <c r="F46" s="16" t="s">
        <v>12</v>
      </c>
      <c r="G46" s="26"/>
      <c r="H46" s="23"/>
      <c r="I46" s="23"/>
      <c r="J46" s="23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>
        <v>1380.67</v>
      </c>
      <c r="AB46" s="75"/>
      <c r="AC46" s="17">
        <f>AA46</f>
        <v>1380.67</v>
      </c>
    </row>
    <row r="47" spans="1:29" s="28" customFormat="1" ht="14.25" customHeight="1" x14ac:dyDescent="0.35">
      <c r="A47" s="90"/>
      <c r="B47" s="91"/>
      <c r="C47" s="92"/>
      <c r="D47" s="92"/>
      <c r="E47" s="93"/>
      <c r="F47" s="40"/>
      <c r="G47" s="26"/>
      <c r="H47" s="23"/>
      <c r="I47" s="23"/>
      <c r="J47" s="23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17"/>
    </row>
    <row r="48" spans="1:29" s="28" customFormat="1" ht="14.25" customHeight="1" x14ac:dyDescent="0.35">
      <c r="A48" s="27"/>
      <c r="B48" s="38"/>
      <c r="C48" s="86"/>
      <c r="D48" s="86"/>
      <c r="E48" s="86"/>
      <c r="F48" s="38"/>
      <c r="G48" s="26"/>
      <c r="H48" s="23"/>
      <c r="I48" s="23"/>
      <c r="J48" s="23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17"/>
    </row>
    <row r="49" spans="1:30" s="28" customFormat="1" ht="14.25" customHeight="1" x14ac:dyDescent="0.35">
      <c r="A49" s="27"/>
      <c r="B49" s="38"/>
      <c r="C49" s="39"/>
      <c r="D49" s="39"/>
      <c r="E49" s="49"/>
      <c r="F49" s="38"/>
      <c r="G49" s="26"/>
      <c r="H49" s="23"/>
      <c r="I49" s="23"/>
      <c r="J49" s="23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33"/>
    </row>
    <row r="50" spans="1:30" s="28" customFormat="1" ht="14" hidden="1" customHeight="1" x14ac:dyDescent="0.35">
      <c r="A50" s="22" t="s">
        <v>8</v>
      </c>
      <c r="B50" s="38"/>
      <c r="C50" s="39"/>
      <c r="D50" s="39"/>
      <c r="E50" s="49"/>
      <c r="F50" s="38"/>
      <c r="G50" s="26"/>
      <c r="H50" s="23"/>
      <c r="I50" s="23"/>
      <c r="J50" s="23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33"/>
    </row>
    <row r="51" spans="1:30" s="28" customFormat="1" ht="14.25" hidden="1" customHeight="1" x14ac:dyDescent="0.35">
      <c r="A51" s="16" t="s">
        <v>64</v>
      </c>
      <c r="B51" s="38"/>
      <c r="C51" s="39"/>
      <c r="D51" s="39"/>
      <c r="E51" s="49"/>
      <c r="F51" s="38"/>
      <c r="G51" s="26"/>
      <c r="H51" s="23"/>
      <c r="I51" s="23"/>
      <c r="J51" s="23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33"/>
    </row>
    <row r="52" spans="1:30" s="28" customFormat="1" ht="14.25" hidden="1" customHeight="1" x14ac:dyDescent="0.35">
      <c r="A52" s="42" t="s">
        <v>65</v>
      </c>
      <c r="B52" s="26" t="s">
        <v>66</v>
      </c>
      <c r="C52" s="16" t="s">
        <v>67</v>
      </c>
      <c r="D52" s="16" t="s">
        <v>68</v>
      </c>
      <c r="E52" s="35" t="s">
        <v>69</v>
      </c>
      <c r="F52" s="41">
        <v>17.800999999999998</v>
      </c>
      <c r="G52" s="59" t="s">
        <v>28</v>
      </c>
      <c r="H52" s="52"/>
      <c r="I52" s="52"/>
      <c r="J52" s="52"/>
      <c r="K52" s="52"/>
      <c r="L52" s="52">
        <v>3105</v>
      </c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17">
        <f>SUM(L52)</f>
        <v>3105</v>
      </c>
    </row>
    <row r="53" spans="1:30" s="28" customFormat="1" ht="14.25" hidden="1" customHeight="1" x14ac:dyDescent="0.35">
      <c r="A53" s="50" t="s">
        <v>72</v>
      </c>
      <c r="B53" s="26" t="s">
        <v>73</v>
      </c>
      <c r="C53" s="16" t="s">
        <v>67</v>
      </c>
      <c r="D53" s="16" t="s">
        <v>68</v>
      </c>
      <c r="E53" s="35" t="s">
        <v>69</v>
      </c>
      <c r="F53" s="41">
        <v>17.800999999999998</v>
      </c>
      <c r="G53" s="59" t="s">
        <v>28</v>
      </c>
      <c r="H53" s="52"/>
      <c r="I53" s="52"/>
      <c r="J53" s="52"/>
      <c r="K53" s="52"/>
      <c r="L53" s="52"/>
      <c r="M53" s="52">
        <v>16278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17">
        <f>M53</f>
        <v>16278</v>
      </c>
    </row>
    <row r="54" spans="1:30" s="28" customFormat="1" ht="14.25" hidden="1" customHeight="1" x14ac:dyDescent="0.35">
      <c r="A54" s="42"/>
      <c r="B54" s="26"/>
      <c r="C54" s="16"/>
      <c r="D54" s="54"/>
      <c r="E54" s="58"/>
      <c r="F54" s="16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33"/>
      <c r="AD54" s="55"/>
    </row>
    <row r="55" spans="1:30" s="28" customFormat="1" ht="14.5" hidden="1" x14ac:dyDescent="0.35">
      <c r="A55" s="27"/>
      <c r="B55" s="26"/>
      <c r="C55" s="39"/>
      <c r="D55" s="39"/>
      <c r="E55" s="39"/>
      <c r="F55" s="26"/>
      <c r="G55" s="2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33"/>
    </row>
    <row r="56" spans="1:30" s="28" customFormat="1" ht="14.5" hidden="1" x14ac:dyDescent="0.35">
      <c r="A56" s="27"/>
      <c r="B56" s="38"/>
      <c r="C56" s="39"/>
      <c r="D56" s="39"/>
      <c r="E56" s="39"/>
      <c r="F56" s="38"/>
      <c r="G56" s="2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33"/>
    </row>
    <row r="57" spans="1:30" s="28" customFormat="1" ht="15" hidden="1" x14ac:dyDescent="0.35">
      <c r="A57" s="37"/>
      <c r="B57" s="38"/>
      <c r="C57" s="39"/>
      <c r="D57" s="39"/>
      <c r="E57" s="39"/>
      <c r="F57" s="40"/>
      <c r="G57" s="40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33"/>
    </row>
    <row r="58" spans="1:30" s="28" customFormat="1" ht="14.25" hidden="1" customHeight="1" x14ac:dyDescent="0.35">
      <c r="A58" s="37"/>
      <c r="B58" s="38"/>
      <c r="C58" s="39"/>
      <c r="D58" s="39"/>
      <c r="E58" s="39"/>
      <c r="F58" s="40"/>
      <c r="G58" s="40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33"/>
    </row>
    <row r="59" spans="1:30" s="28" customFormat="1" ht="14.25" hidden="1" customHeight="1" x14ac:dyDescent="0.35">
      <c r="A59" s="22" t="s">
        <v>8</v>
      </c>
      <c r="B59" s="38"/>
      <c r="C59" s="39"/>
      <c r="D59" s="39"/>
      <c r="E59" s="39"/>
      <c r="F59" s="40"/>
      <c r="G59" s="1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33"/>
    </row>
    <row r="60" spans="1:30" s="28" customFormat="1" ht="14.25" hidden="1" customHeight="1" x14ac:dyDescent="0.35">
      <c r="A60" s="16" t="s">
        <v>41</v>
      </c>
      <c r="B60" s="38"/>
      <c r="C60" s="34"/>
      <c r="D60" s="39"/>
      <c r="E60" s="39"/>
      <c r="F60" s="40"/>
      <c r="G60" s="1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33"/>
    </row>
    <row r="61" spans="1:30" s="28" customFormat="1" ht="14.25" hidden="1" customHeight="1" x14ac:dyDescent="0.35">
      <c r="A61" s="65" t="s">
        <v>42</v>
      </c>
      <c r="B61" s="76" t="s">
        <v>43</v>
      </c>
      <c r="C61" s="77" t="s">
        <v>44</v>
      </c>
      <c r="D61" s="66" t="s">
        <v>17</v>
      </c>
      <c r="E61" s="66">
        <v>6501</v>
      </c>
      <c r="F61" s="26">
        <v>17.259</v>
      </c>
      <c r="G61" s="71" t="s">
        <v>27</v>
      </c>
      <c r="H61" s="52"/>
      <c r="I61" s="52">
        <f>612787-1</f>
        <v>612786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17">
        <f>SUM(I61)</f>
        <v>612786</v>
      </c>
    </row>
    <row r="62" spans="1:30" s="28" customFormat="1" ht="16" hidden="1" customHeight="1" x14ac:dyDescent="0.35">
      <c r="A62" s="65" t="s">
        <v>42</v>
      </c>
      <c r="B62" s="26" t="s">
        <v>45</v>
      </c>
      <c r="C62" s="77" t="s">
        <v>44</v>
      </c>
      <c r="D62" s="66" t="s">
        <v>17</v>
      </c>
      <c r="E62" s="66">
        <v>6501</v>
      </c>
      <c r="F62" s="26">
        <v>17.259</v>
      </c>
      <c r="G62" s="71" t="s">
        <v>27</v>
      </c>
      <c r="H62" s="52"/>
      <c r="I62" s="52">
        <v>1</v>
      </c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17">
        <f>SUM(I62)</f>
        <v>1</v>
      </c>
    </row>
    <row r="63" spans="1:30" s="28" customFormat="1" ht="14.25" hidden="1" customHeight="1" x14ac:dyDescent="0.35">
      <c r="A63" s="27" t="s">
        <v>93</v>
      </c>
      <c r="B63" s="76" t="s">
        <v>43</v>
      </c>
      <c r="C63" s="16" t="s">
        <v>94</v>
      </c>
      <c r="D63" s="32" t="s">
        <v>20</v>
      </c>
      <c r="E63" s="32">
        <v>6502</v>
      </c>
      <c r="F63" s="16">
        <v>17.257999999999999</v>
      </c>
      <c r="G63" s="71" t="s">
        <v>27</v>
      </c>
      <c r="H63" s="52"/>
      <c r="I63" s="52"/>
      <c r="J63" s="52"/>
      <c r="K63" s="52"/>
      <c r="L63" s="52"/>
      <c r="M63" s="52"/>
      <c r="N63" s="52"/>
      <c r="O63" s="52"/>
      <c r="P63" s="52">
        <f>121540-1</f>
        <v>121539</v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17">
        <f>P63</f>
        <v>121539</v>
      </c>
    </row>
    <row r="64" spans="1:30" s="28" customFormat="1" ht="14.25" hidden="1" customHeight="1" x14ac:dyDescent="0.35">
      <c r="A64" s="27" t="s">
        <v>93</v>
      </c>
      <c r="B64" s="26" t="s">
        <v>45</v>
      </c>
      <c r="C64" s="16" t="s">
        <v>94</v>
      </c>
      <c r="D64" s="32" t="s">
        <v>20</v>
      </c>
      <c r="E64" s="32">
        <v>6502</v>
      </c>
      <c r="F64" s="16">
        <v>17.257999999999999</v>
      </c>
      <c r="G64" s="71" t="s">
        <v>27</v>
      </c>
      <c r="H64" s="52"/>
      <c r="I64" s="52"/>
      <c r="J64" s="52"/>
      <c r="K64" s="52"/>
      <c r="L64" s="52"/>
      <c r="M64" s="52"/>
      <c r="N64" s="52"/>
      <c r="O64" s="52"/>
      <c r="P64" s="52">
        <v>1</v>
      </c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17">
        <f>P64</f>
        <v>1</v>
      </c>
    </row>
    <row r="65" spans="1:30" s="28" customFormat="1" ht="14.25" hidden="1" customHeight="1" x14ac:dyDescent="0.35">
      <c r="A65" s="31" t="s">
        <v>51</v>
      </c>
      <c r="B65" s="76" t="s">
        <v>43</v>
      </c>
      <c r="C65" s="77" t="s">
        <v>52</v>
      </c>
      <c r="D65" s="32" t="s">
        <v>18</v>
      </c>
      <c r="E65" s="32">
        <v>6503</v>
      </c>
      <c r="F65" s="16">
        <v>17.277999999999999</v>
      </c>
      <c r="G65" s="71" t="s">
        <v>27</v>
      </c>
      <c r="H65" s="52"/>
      <c r="I65" s="52"/>
      <c r="J65" s="52">
        <f>116752-1</f>
        <v>116751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17">
        <f>SUM(J65)</f>
        <v>116751</v>
      </c>
    </row>
    <row r="66" spans="1:30" s="28" customFormat="1" ht="14.25" hidden="1" customHeight="1" x14ac:dyDescent="0.35">
      <c r="A66" s="31" t="s">
        <v>51</v>
      </c>
      <c r="B66" s="26" t="s">
        <v>45</v>
      </c>
      <c r="C66" s="77" t="s">
        <v>52</v>
      </c>
      <c r="D66" s="32" t="s">
        <v>18</v>
      </c>
      <c r="E66" s="32">
        <v>6503</v>
      </c>
      <c r="F66" s="16">
        <v>17.277999999999999</v>
      </c>
      <c r="G66" s="71" t="s">
        <v>27</v>
      </c>
      <c r="H66" s="52"/>
      <c r="I66" s="52"/>
      <c r="J66" s="52">
        <v>1</v>
      </c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17">
        <f>SUM(J66)</f>
        <v>1</v>
      </c>
    </row>
    <row r="67" spans="1:30" s="28" customFormat="1" ht="14.25" hidden="1" customHeight="1" x14ac:dyDescent="0.35">
      <c r="A67" s="27" t="s">
        <v>93</v>
      </c>
      <c r="B67" s="82" t="s">
        <v>43</v>
      </c>
      <c r="C67" s="16" t="s">
        <v>112</v>
      </c>
      <c r="D67" s="16" t="s">
        <v>20</v>
      </c>
      <c r="E67" s="16">
        <v>6502</v>
      </c>
      <c r="F67" s="16">
        <v>17.257999999999999</v>
      </c>
      <c r="G67" s="83" t="s">
        <v>27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f>496433-1</f>
        <v>496432</v>
      </c>
      <c r="T67" s="52"/>
      <c r="U67" s="52"/>
      <c r="V67" s="52"/>
      <c r="W67" s="52"/>
      <c r="X67" s="52"/>
      <c r="Y67" s="52"/>
      <c r="Z67" s="52"/>
      <c r="AA67" s="52"/>
      <c r="AB67" s="52"/>
      <c r="AC67" s="17">
        <f>SUM(R67:S67)</f>
        <v>496432</v>
      </c>
    </row>
    <row r="68" spans="1:30" s="28" customFormat="1" ht="14.25" hidden="1" customHeight="1" x14ac:dyDescent="0.35">
      <c r="A68" s="27" t="s">
        <v>93</v>
      </c>
      <c r="B68" s="26" t="s">
        <v>45</v>
      </c>
      <c r="C68" s="16" t="s">
        <v>112</v>
      </c>
      <c r="D68" s="16" t="s">
        <v>20</v>
      </c>
      <c r="E68" s="16">
        <v>6502</v>
      </c>
      <c r="F68" s="16">
        <v>17.257999999999999</v>
      </c>
      <c r="G68" s="83" t="s">
        <v>27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>
        <v>1</v>
      </c>
      <c r="T68" s="52"/>
      <c r="U68" s="52"/>
      <c r="V68" s="52"/>
      <c r="W68" s="52"/>
      <c r="X68" s="52"/>
      <c r="Y68" s="52"/>
      <c r="Z68" s="52"/>
      <c r="AA68" s="52"/>
      <c r="AB68" s="52"/>
      <c r="AC68" s="17">
        <f t="shared" ref="AC68:AC72" si="1">SUM(R68:S68)</f>
        <v>1</v>
      </c>
    </row>
    <row r="69" spans="1:30" s="28" customFormat="1" ht="14.25" hidden="1" customHeight="1" x14ac:dyDescent="0.35">
      <c r="A69" s="31" t="s">
        <v>51</v>
      </c>
      <c r="B69" s="82" t="s">
        <v>43</v>
      </c>
      <c r="C69" s="59" t="s">
        <v>113</v>
      </c>
      <c r="D69" s="16" t="s">
        <v>18</v>
      </c>
      <c r="E69" s="16">
        <v>6503</v>
      </c>
      <c r="F69" s="16">
        <v>17.277999999999999</v>
      </c>
      <c r="G69" s="83" t="s">
        <v>27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>
        <f>424629-1</f>
        <v>424628</v>
      </c>
      <c r="T69" s="52"/>
      <c r="U69" s="52"/>
      <c r="V69" s="52"/>
      <c r="W69" s="52"/>
      <c r="X69" s="52"/>
      <c r="Y69" s="52"/>
      <c r="Z69" s="52"/>
      <c r="AA69" s="52"/>
      <c r="AB69" s="52"/>
      <c r="AC69" s="17">
        <f t="shared" si="1"/>
        <v>424628</v>
      </c>
      <c r="AD69" s="57"/>
    </row>
    <row r="70" spans="1:30" s="28" customFormat="1" ht="14.25" hidden="1" customHeight="1" x14ac:dyDescent="0.35">
      <c r="A70" s="31" t="s">
        <v>51</v>
      </c>
      <c r="B70" s="26" t="s">
        <v>45</v>
      </c>
      <c r="C70" s="59" t="s">
        <v>113</v>
      </c>
      <c r="D70" s="16" t="s">
        <v>18</v>
      </c>
      <c r="E70" s="16">
        <v>6503</v>
      </c>
      <c r="F70" s="16">
        <v>17.277999999999999</v>
      </c>
      <c r="G70" s="83" t="s">
        <v>27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>
        <v>1</v>
      </c>
      <c r="T70" s="52"/>
      <c r="U70" s="52"/>
      <c r="V70" s="52"/>
      <c r="W70" s="52"/>
      <c r="X70" s="52"/>
      <c r="Y70" s="52"/>
      <c r="Z70" s="52"/>
      <c r="AA70" s="52"/>
      <c r="AB70" s="52"/>
      <c r="AC70" s="17">
        <f t="shared" si="1"/>
        <v>1</v>
      </c>
    </row>
    <row r="71" spans="1:30" s="28" customFormat="1" ht="14.25" hidden="1" customHeight="1" x14ac:dyDescent="0.35">
      <c r="A71" s="31" t="s">
        <v>115</v>
      </c>
      <c r="B71" s="82" t="s">
        <v>43</v>
      </c>
      <c r="C71" s="59" t="s">
        <v>113</v>
      </c>
      <c r="D71" s="16" t="s">
        <v>18</v>
      </c>
      <c r="E71" s="16">
        <v>6523</v>
      </c>
      <c r="F71" s="16">
        <v>17.277999999999999</v>
      </c>
      <c r="G71" s="83" t="s">
        <v>27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>
        <v>18090</v>
      </c>
      <c r="U71" s="52"/>
      <c r="V71" s="52"/>
      <c r="W71" s="52"/>
      <c r="X71" s="52"/>
      <c r="Y71" s="52"/>
      <c r="Z71" s="52"/>
      <c r="AA71" s="52"/>
      <c r="AB71" s="52"/>
      <c r="AC71" s="17">
        <f>T71</f>
        <v>18090</v>
      </c>
    </row>
    <row r="72" spans="1:30" s="28" customFormat="1" ht="14.25" hidden="1" customHeight="1" x14ac:dyDescent="0.35">
      <c r="A72" s="27"/>
      <c r="B72" s="26"/>
      <c r="C72" s="16"/>
      <c r="D72" s="32"/>
      <c r="E72" s="66"/>
      <c r="F72" s="16"/>
      <c r="G72" s="7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17">
        <f t="shared" si="1"/>
        <v>0</v>
      </c>
      <c r="AD72" s="55"/>
    </row>
    <row r="73" spans="1:30" s="28" customFormat="1" ht="14.25" hidden="1" customHeight="1" x14ac:dyDescent="0.35">
      <c r="A73" s="31" t="s">
        <v>85</v>
      </c>
      <c r="B73" s="26" t="s">
        <v>91</v>
      </c>
      <c r="C73" s="16" t="s">
        <v>88</v>
      </c>
      <c r="D73" s="32" t="s">
        <v>18</v>
      </c>
      <c r="E73" s="16">
        <v>6407</v>
      </c>
      <c r="F73" s="16">
        <v>17.277999999999999</v>
      </c>
      <c r="G73" s="81" t="s">
        <v>27</v>
      </c>
      <c r="H73" s="52"/>
      <c r="I73" s="52"/>
      <c r="J73" s="52"/>
      <c r="K73" s="52"/>
      <c r="L73" s="52"/>
      <c r="M73" s="52"/>
      <c r="N73" s="52"/>
      <c r="O73" s="52">
        <f>100000*0.7-1</f>
        <v>69999</v>
      </c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17">
        <f>SUM(O73)</f>
        <v>69999</v>
      </c>
    </row>
    <row r="74" spans="1:30" s="28" customFormat="1" ht="14.25" hidden="1" customHeight="1" x14ac:dyDescent="0.35">
      <c r="A74" s="31" t="s">
        <v>85</v>
      </c>
      <c r="B74" s="26" t="s">
        <v>45</v>
      </c>
      <c r="C74" s="16" t="s">
        <v>88</v>
      </c>
      <c r="D74" s="32" t="s">
        <v>18</v>
      </c>
      <c r="E74" s="16">
        <v>6407</v>
      </c>
      <c r="F74" s="16">
        <v>17.277999999999999</v>
      </c>
      <c r="G74" s="81" t="s">
        <v>27</v>
      </c>
      <c r="H74" s="52"/>
      <c r="I74" s="52"/>
      <c r="J74" s="52"/>
      <c r="K74" s="52"/>
      <c r="L74" s="52"/>
      <c r="M74" s="52"/>
      <c r="N74" s="52"/>
      <c r="O74" s="52">
        <v>1</v>
      </c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17">
        <f>SUM(O74)</f>
        <v>1</v>
      </c>
    </row>
    <row r="75" spans="1:30" s="28" customFormat="1" ht="14.25" hidden="1" customHeight="1" x14ac:dyDescent="0.35">
      <c r="A75" s="27"/>
      <c r="B75" s="26"/>
      <c r="C75" s="56"/>
      <c r="D75" s="16"/>
      <c r="E75" s="26"/>
      <c r="F75" s="16"/>
      <c r="G75" s="40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33"/>
    </row>
    <row r="76" spans="1:30" s="14" customFormat="1" ht="18.75" customHeight="1" x14ac:dyDescent="0.35">
      <c r="A76" s="27" t="s">
        <v>0</v>
      </c>
      <c r="B76" s="27"/>
      <c r="C76" s="36"/>
      <c r="D76" s="36"/>
      <c r="E76" s="36"/>
      <c r="F76" s="36"/>
      <c r="G76" s="36"/>
      <c r="H76" s="53">
        <f>SUM(H6:H75)</f>
        <v>4200.9800000000005</v>
      </c>
      <c r="I76" s="53">
        <f>SUM(I42:I75)</f>
        <v>612787</v>
      </c>
      <c r="J76" s="53">
        <f>SUM(J60:J75)</f>
        <v>116752</v>
      </c>
      <c r="K76" s="53">
        <f>SUM(K16:K19)</f>
        <v>93547.127405342704</v>
      </c>
      <c r="L76" s="53">
        <f>SUM(L52:L55)</f>
        <v>3105</v>
      </c>
      <c r="M76" s="53">
        <f>SUM(M52:M54)</f>
        <v>16278</v>
      </c>
      <c r="N76" s="53">
        <f>SUM(N24:N26)</f>
        <v>95000</v>
      </c>
      <c r="O76" s="53">
        <f>SUM(O28:O74)</f>
        <v>100000</v>
      </c>
      <c r="P76" s="53">
        <f>SUM(P63:P64)</f>
        <v>121540</v>
      </c>
      <c r="Q76" s="53">
        <f>SUM(Q24:Q25)</f>
        <v>231250</v>
      </c>
      <c r="R76" s="53">
        <f>SUM(R29:R36)</f>
        <v>239977.26</v>
      </c>
      <c r="S76" s="53">
        <f>SUM(S60:S72)</f>
        <v>921062</v>
      </c>
      <c r="T76" s="53">
        <f>SUM(T60:T71)</f>
        <v>18090</v>
      </c>
      <c r="U76" s="53">
        <f>SUM(U29:U41)</f>
        <v>5494.58</v>
      </c>
      <c r="V76" s="53">
        <f>SUM(V29:V42)+0.01</f>
        <v>21849.124778642446</v>
      </c>
      <c r="W76" s="53">
        <f>SUM(W16:W49)</f>
        <v>92250</v>
      </c>
      <c r="X76" s="53">
        <f>SUM(X29:X42)</f>
        <v>108241</v>
      </c>
      <c r="Y76" s="53">
        <f>SUM(Y29:Y48)</f>
        <v>8552.66</v>
      </c>
      <c r="Z76" s="53">
        <f>SUM(Z29:Z49)</f>
        <v>2000</v>
      </c>
      <c r="AA76" s="53">
        <f>SUM(AA46:AA48)</f>
        <v>1380.67</v>
      </c>
      <c r="AB76" s="53">
        <f>SUM(AB29:AB48)</f>
        <v>-39083.440000000002</v>
      </c>
      <c r="AC76" s="33"/>
    </row>
    <row r="77" spans="1:30" s="30" customFormat="1" ht="14.5" x14ac:dyDescent="0.35">
      <c r="A77" s="14"/>
      <c r="B77" s="1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</row>
    <row r="78" spans="1:30" s="14" customFormat="1" ht="14.5" x14ac:dyDescent="0.35">
      <c r="A78" s="30" t="s">
        <v>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</row>
    <row r="79" spans="1:30" s="14" customFormat="1" ht="15" hidden="1" customHeight="1" x14ac:dyDescent="0.35">
      <c r="A79" s="30" t="s">
        <v>39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</row>
    <row r="80" spans="1:30" s="14" customFormat="1" ht="17.25" hidden="1" customHeight="1" x14ac:dyDescent="0.35">
      <c r="A80" s="62" t="s">
        <v>40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</row>
    <row r="81" spans="1:1" ht="14.5" hidden="1" x14ac:dyDescent="0.35">
      <c r="A81" s="30" t="s">
        <v>46</v>
      </c>
    </row>
    <row r="82" spans="1:1" ht="14.5" hidden="1" x14ac:dyDescent="0.35">
      <c r="A82" s="62" t="s">
        <v>47</v>
      </c>
    </row>
    <row r="83" spans="1:1" ht="14.5" hidden="1" x14ac:dyDescent="0.35">
      <c r="A83" s="30" t="s">
        <v>49</v>
      </c>
    </row>
    <row r="84" spans="1:1" ht="14.5" hidden="1" x14ac:dyDescent="0.35">
      <c r="A84" s="62" t="s">
        <v>50</v>
      </c>
    </row>
    <row r="85" spans="1:1" ht="14.5" hidden="1" x14ac:dyDescent="0.35">
      <c r="A85" s="30" t="s">
        <v>55</v>
      </c>
    </row>
    <row r="86" spans="1:1" ht="14.5" hidden="1" x14ac:dyDescent="0.35">
      <c r="A86" s="62" t="s">
        <v>56</v>
      </c>
    </row>
    <row r="87" spans="1:1" ht="14.5" hidden="1" x14ac:dyDescent="0.35">
      <c r="A87" s="30" t="s">
        <v>70</v>
      </c>
    </row>
    <row r="88" spans="1:1" ht="14.5" hidden="1" x14ac:dyDescent="0.35">
      <c r="A88" s="62" t="s">
        <v>71</v>
      </c>
    </row>
    <row r="89" spans="1:1" ht="14.5" hidden="1" x14ac:dyDescent="0.35">
      <c r="A89" s="30" t="s">
        <v>75</v>
      </c>
    </row>
    <row r="90" spans="1:1" ht="14.5" hidden="1" x14ac:dyDescent="0.35">
      <c r="A90" s="62" t="s">
        <v>74</v>
      </c>
    </row>
    <row r="91" spans="1:1" ht="14.5" hidden="1" x14ac:dyDescent="0.35">
      <c r="A91" s="30" t="s">
        <v>80</v>
      </c>
    </row>
    <row r="92" spans="1:1" ht="14.5" hidden="1" x14ac:dyDescent="0.35">
      <c r="A92" s="30" t="s">
        <v>79</v>
      </c>
    </row>
    <row r="93" spans="1:1" ht="14.5" hidden="1" x14ac:dyDescent="0.35">
      <c r="A93" s="30" t="s">
        <v>90</v>
      </c>
    </row>
    <row r="94" spans="1:1" ht="14.5" hidden="1" x14ac:dyDescent="0.35">
      <c r="A94" s="30" t="s">
        <v>89</v>
      </c>
    </row>
    <row r="95" spans="1:1" ht="14.5" hidden="1" x14ac:dyDescent="0.35">
      <c r="A95" s="30" t="s">
        <v>96</v>
      </c>
    </row>
    <row r="96" spans="1:1" ht="14.5" hidden="1" x14ac:dyDescent="0.35">
      <c r="A96" s="62" t="s">
        <v>95</v>
      </c>
    </row>
    <row r="97" spans="1:1" ht="14.5" hidden="1" x14ac:dyDescent="0.35">
      <c r="A97" s="30" t="s">
        <v>102</v>
      </c>
    </row>
    <row r="98" spans="1:1" ht="1.5" customHeight="1" x14ac:dyDescent="0.35">
      <c r="A98" s="62" t="s">
        <v>101</v>
      </c>
    </row>
    <row r="99" spans="1:1" ht="14.5" hidden="1" x14ac:dyDescent="0.35">
      <c r="A99" s="30" t="s">
        <v>107</v>
      </c>
    </row>
    <row r="100" spans="1:1" ht="14.5" hidden="1" x14ac:dyDescent="0.35">
      <c r="A100" s="62" t="s">
        <v>106</v>
      </c>
    </row>
    <row r="101" spans="1:1" ht="14.5" hidden="1" x14ac:dyDescent="0.35">
      <c r="A101" s="30" t="s">
        <v>111</v>
      </c>
    </row>
    <row r="102" spans="1:1" ht="14.5" hidden="1" x14ac:dyDescent="0.35">
      <c r="A102" s="62" t="s">
        <v>110</v>
      </c>
    </row>
    <row r="103" spans="1:1" ht="14.5" hidden="1" x14ac:dyDescent="0.35">
      <c r="A103" s="30" t="s">
        <v>117</v>
      </c>
    </row>
    <row r="104" spans="1:1" ht="14.5" hidden="1" x14ac:dyDescent="0.35">
      <c r="A104" s="62" t="s">
        <v>116</v>
      </c>
    </row>
    <row r="105" spans="1:1" ht="14.5" hidden="1" x14ac:dyDescent="0.35">
      <c r="A105" s="30" t="s">
        <v>124</v>
      </c>
    </row>
    <row r="106" spans="1:1" ht="14.5" hidden="1" x14ac:dyDescent="0.35">
      <c r="A106" s="62" t="s">
        <v>123</v>
      </c>
    </row>
    <row r="107" spans="1:1" ht="14.5" hidden="1" x14ac:dyDescent="0.35">
      <c r="A107" s="30" t="s">
        <v>132</v>
      </c>
    </row>
    <row r="108" spans="1:1" ht="14.5" hidden="1" x14ac:dyDescent="0.35">
      <c r="A108" s="62" t="s">
        <v>131</v>
      </c>
    </row>
    <row r="109" spans="1:1" ht="14.5" hidden="1" x14ac:dyDescent="0.35">
      <c r="A109" s="30" t="s">
        <v>135</v>
      </c>
    </row>
    <row r="110" spans="1:1" ht="14.5" hidden="1" x14ac:dyDescent="0.35">
      <c r="A110" s="62" t="s">
        <v>134</v>
      </c>
    </row>
    <row r="111" spans="1:1" ht="14.5" hidden="1" x14ac:dyDescent="0.35">
      <c r="A111" s="30" t="s">
        <v>142</v>
      </c>
    </row>
    <row r="112" spans="1:1" ht="14.5" hidden="1" x14ac:dyDescent="0.35">
      <c r="A112" s="62" t="s">
        <v>141</v>
      </c>
    </row>
    <row r="113" spans="1:1" ht="14.5" hidden="1" x14ac:dyDescent="0.35">
      <c r="A113" s="30" t="s">
        <v>152</v>
      </c>
    </row>
    <row r="114" spans="1:1" ht="14.5" hidden="1" x14ac:dyDescent="0.35">
      <c r="A114" s="62" t="s">
        <v>123</v>
      </c>
    </row>
    <row r="115" spans="1:1" ht="14.5" hidden="1" x14ac:dyDescent="0.35">
      <c r="A115" s="30" t="s">
        <v>158</v>
      </c>
    </row>
    <row r="116" spans="1:1" ht="14.5" hidden="1" x14ac:dyDescent="0.35">
      <c r="A116" s="62" t="s">
        <v>123</v>
      </c>
    </row>
    <row r="117" spans="1:1" ht="14.5" hidden="1" x14ac:dyDescent="0.35">
      <c r="A117" s="30" t="s">
        <v>160</v>
      </c>
    </row>
    <row r="118" spans="1:1" ht="14.5" hidden="1" x14ac:dyDescent="0.35">
      <c r="A118" s="62" t="s">
        <v>123</v>
      </c>
    </row>
    <row r="119" spans="1:1" ht="14.5" x14ac:dyDescent="0.35">
      <c r="A119" s="30" t="s">
        <v>166</v>
      </c>
    </row>
    <row r="120" spans="1:1" ht="14.5" x14ac:dyDescent="0.35">
      <c r="A120" s="62" t="s">
        <v>167</v>
      </c>
    </row>
    <row r="125" spans="1:1" ht="14.5" x14ac:dyDescent="0.35">
      <c r="A125" s="14" t="s">
        <v>29</v>
      </c>
    </row>
    <row r="126" spans="1:1" ht="14.5" x14ac:dyDescent="0.35">
      <c r="A126" s="72" t="s">
        <v>32</v>
      </c>
    </row>
    <row r="127" spans="1:1" ht="14.5" x14ac:dyDescent="0.35">
      <c r="A127" s="14" t="s">
        <v>30</v>
      </c>
    </row>
    <row r="128" spans="1:1" ht="14.5" x14ac:dyDescent="0.35">
      <c r="A128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2019-01-09T17:35:39Z</cp:lastPrinted>
  <dcterms:created xsi:type="dcterms:W3CDTF">2000-04-13T13:33:42Z</dcterms:created>
  <dcterms:modified xsi:type="dcterms:W3CDTF">2024-03-20T17:03:02Z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