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46D07424-8B37-4C2A-AB81-06E522AF2E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2" i="2" l="1"/>
  <c r="Q51" i="2"/>
  <c r="P65" i="2"/>
  <c r="P51" i="2"/>
  <c r="Q63" i="2"/>
  <c r="Q31" i="2"/>
  <c r="O30" i="2"/>
  <c r="O65" i="2" s="1"/>
  <c r="O62" i="2"/>
  <c r="Q30" i="2" l="1"/>
  <c r="Q24" i="2"/>
  <c r="N65" i="2"/>
  <c r="M65" i="2"/>
  <c r="Q41" i="2"/>
  <c r="Q40" i="2"/>
  <c r="L65" i="2"/>
  <c r="Q18" i="2"/>
  <c r="K17" i="2"/>
  <c r="K65" i="2" s="1"/>
  <c r="Q58" i="2"/>
  <c r="J57" i="2"/>
  <c r="Q57" i="2" s="1"/>
  <c r="Q50" i="2"/>
  <c r="I49" i="2"/>
  <c r="I65" i="2" s="1"/>
  <c r="Q35" i="2"/>
  <c r="H65" i="2"/>
  <c r="Q62" i="2" l="1"/>
  <c r="Q17" i="2"/>
  <c r="J65" i="2"/>
  <c r="Q49" i="2"/>
</calcChain>
</file>

<file path=xl/sharedStrings.xml><?xml version="1.0" encoding="utf-8"?>
<sst xmlns="http://schemas.openxmlformats.org/spreadsheetml/2006/main" count="166" uniqueCount="99">
  <si>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</si>
  <si>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</si>
  <si>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</si>
  <si>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</si>
  <si>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</si>
  <si>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</si>
  <si>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</si>
  <si>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</si>
  <si>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</si>
  <si>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</si>
  <si>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</si>
  <si>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</si>
  <si>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</si>
  <si>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</si>
  <si>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</si>
  <si>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</si>
  <si>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</si>
  <si>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</si>
  <si>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</si>
  <si>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</si>
  <si>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</si>
  <si>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</si>
  <si>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</si>
  <si>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</si>
  <si>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</si>
  <si>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DUNS 947581567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</si>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</sst>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6"/>
  <sheetViews>
    <sheetView tabSelected="1" topLeftCell="A67" zoomScale="120" zoomScaleNormal="120" workbookViewId="0">
      <selection activeCell="A92" sqref="A92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5" width="18" style="2" hidden="1" customWidth="1"/>
    <col min="16" max="16" width="18" style="2" customWidth="1"/>
    <col min="17" max="17" width="12.1796875" style="3" hidden="1" customWidth="1"/>
    <col min="18" max="18" width="11.54296875" style="3" bestFit="1" customWidth="1"/>
    <col min="19" max="16384" width="9.1796875" style="3"/>
  </cols>
  <sheetData>
    <row r="1" spans="1:17" ht="29.25" customHeight="1" x14ac:dyDescent="0.45">
      <c r="B1" s="85" t="s">
        <v>10</v>
      </c>
      <c r="C1" s="86"/>
      <c r="D1" s="86"/>
      <c r="E1" s="86"/>
      <c r="F1" s="86"/>
      <c r="G1" s="86"/>
      <c r="H1" s="86"/>
      <c r="I1" s="62"/>
      <c r="J1" s="62"/>
      <c r="K1" s="62"/>
      <c r="L1" s="62"/>
      <c r="M1" s="62"/>
      <c r="N1" s="62"/>
      <c r="O1" s="62"/>
      <c r="P1" s="62"/>
    </row>
    <row r="2" spans="1:17" ht="22.5" customHeight="1" x14ac:dyDescent="0.45">
      <c r="A2" s="10" t="s">
        <v>11</v>
      </c>
      <c r="B2" s="9" t="s">
        <v>7</v>
      </c>
      <c r="C2" s="1"/>
    </row>
    <row r="3" spans="1:17" ht="21" thickBot="1" x14ac:dyDescent="0.5">
      <c r="A3" s="4"/>
      <c r="B3" s="5"/>
      <c r="C3" s="1"/>
    </row>
    <row r="4" spans="1:17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5" t="s">
        <v>26</v>
      </c>
      <c r="H4" s="12" t="s">
        <v>38</v>
      </c>
      <c r="I4" s="65" t="s">
        <v>39</v>
      </c>
      <c r="J4" s="65" t="s">
        <v>50</v>
      </c>
      <c r="K4" s="65" t="s">
        <v>55</v>
      </c>
      <c r="L4" s="65" t="s">
        <v>65</v>
      </c>
      <c r="M4" s="65" t="s">
        <v>78</v>
      </c>
      <c r="N4" s="65" t="s">
        <v>79</v>
      </c>
      <c r="O4" s="65" t="s">
        <v>86</v>
      </c>
      <c r="P4" s="65" t="s">
        <v>94</v>
      </c>
      <c r="Q4" s="13" t="s">
        <v>6</v>
      </c>
    </row>
    <row r="5" spans="1:17" s="8" customFormat="1" ht="15" hidden="1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8"/>
    </row>
    <row r="6" spans="1:17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7"/>
    </row>
    <row r="7" spans="1:17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7"/>
    </row>
    <row r="8" spans="1:17" s="14" customFormat="1" ht="14.5" hidden="1" x14ac:dyDescent="0.35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33"/>
    </row>
    <row r="9" spans="1:17" s="14" customFormat="1" ht="14.5" hidden="1" x14ac:dyDescent="0.35">
      <c r="A9" s="31"/>
      <c r="B9" s="26"/>
      <c r="C9" s="16"/>
      <c r="D9" s="16"/>
      <c r="E9" s="16"/>
      <c r="F9" s="16"/>
      <c r="G9" s="60" t="s">
        <v>27</v>
      </c>
      <c r="H9" s="19"/>
      <c r="I9" s="19"/>
      <c r="J9" s="19"/>
      <c r="K9" s="19"/>
      <c r="L9" s="19"/>
      <c r="M9" s="19"/>
      <c r="N9" s="19"/>
      <c r="O9" s="19"/>
      <c r="P9" s="19"/>
      <c r="Q9" s="33"/>
    </row>
    <row r="10" spans="1:17" s="14" customFormat="1" ht="14.5" hidden="1" x14ac:dyDescent="0.35">
      <c r="A10" s="31"/>
      <c r="B10" s="26"/>
      <c r="C10" s="16"/>
      <c r="D10" s="16"/>
      <c r="E10" s="16"/>
      <c r="F10" s="16"/>
      <c r="G10" s="60" t="s">
        <v>27</v>
      </c>
      <c r="H10" s="19"/>
      <c r="I10" s="19"/>
      <c r="J10" s="19"/>
      <c r="K10" s="19"/>
      <c r="L10" s="19"/>
      <c r="M10" s="19"/>
      <c r="N10" s="19"/>
      <c r="O10" s="19"/>
      <c r="P10" s="19"/>
      <c r="Q10" s="33"/>
    </row>
    <row r="11" spans="1:17" s="14" customFormat="1" ht="14.5" hidden="1" x14ac:dyDescent="0.35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33"/>
    </row>
    <row r="12" spans="1:17" s="14" customFormat="1" ht="14.5" hidden="1" x14ac:dyDescent="0.35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33"/>
    </row>
    <row r="13" spans="1:17" s="14" customFormat="1" ht="14.5" hidden="1" x14ac:dyDescent="0.35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33"/>
    </row>
    <row r="14" spans="1:17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33"/>
    </row>
    <row r="15" spans="1:17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33"/>
    </row>
    <row r="16" spans="1:17" s="14" customFormat="1" ht="15.5" hidden="1" x14ac:dyDescent="0.35">
      <c r="A16" s="16" t="s">
        <v>56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33"/>
    </row>
    <row r="17" spans="1:18" s="14" customFormat="1" ht="15.5" hidden="1" x14ac:dyDescent="0.35">
      <c r="A17" s="66" t="s">
        <v>59</v>
      </c>
      <c r="B17" s="79" t="s">
        <v>45</v>
      </c>
      <c r="C17" s="16" t="s">
        <v>60</v>
      </c>
      <c r="D17" s="16" t="s">
        <v>61</v>
      </c>
      <c r="E17" s="16" t="s">
        <v>62</v>
      </c>
      <c r="F17" s="16">
        <v>17.225000000000001</v>
      </c>
      <c r="G17" s="81" t="s">
        <v>63</v>
      </c>
      <c r="H17" s="24"/>
      <c r="I17" s="24"/>
      <c r="J17" s="24"/>
      <c r="K17" s="82">
        <f>93547.1274053427-1</f>
        <v>93546.127405342704</v>
      </c>
      <c r="L17" s="82"/>
      <c r="M17" s="82"/>
      <c r="N17" s="82"/>
      <c r="O17" s="82"/>
      <c r="P17" s="82"/>
      <c r="Q17" s="33">
        <f>SUM(K17)</f>
        <v>93546.127405342704</v>
      </c>
    </row>
    <row r="18" spans="1:18" s="14" customFormat="1" ht="15" hidden="1" customHeight="1" x14ac:dyDescent="0.35">
      <c r="A18" s="66" t="s">
        <v>59</v>
      </c>
      <c r="B18" s="26" t="s">
        <v>64</v>
      </c>
      <c r="C18" s="16" t="s">
        <v>60</v>
      </c>
      <c r="D18" s="16" t="s">
        <v>61</v>
      </c>
      <c r="E18" s="16" t="s">
        <v>62</v>
      </c>
      <c r="F18" s="16">
        <v>17.225000000000001</v>
      </c>
      <c r="G18" s="81" t="s">
        <v>63</v>
      </c>
      <c r="H18" s="24"/>
      <c r="I18" s="24"/>
      <c r="J18" s="24"/>
      <c r="K18" s="82">
        <v>1</v>
      </c>
      <c r="L18" s="82"/>
      <c r="M18" s="82"/>
      <c r="N18" s="82"/>
      <c r="O18" s="82"/>
      <c r="P18" s="82"/>
      <c r="Q18" s="33">
        <f>SUM(K18)</f>
        <v>1</v>
      </c>
    </row>
    <row r="19" spans="1:18" s="14" customFormat="1" ht="15" hidden="1" customHeight="1" x14ac:dyDescent="0.35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82"/>
      <c r="L19" s="82"/>
      <c r="M19" s="82"/>
      <c r="N19" s="82"/>
      <c r="O19" s="82"/>
      <c r="P19" s="82"/>
      <c r="Q19" s="33"/>
      <c r="R19" s="61"/>
    </row>
    <row r="20" spans="1:18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82"/>
      <c r="L20" s="82"/>
      <c r="M20" s="82"/>
      <c r="N20" s="82"/>
      <c r="O20" s="82"/>
      <c r="P20" s="82"/>
      <c r="Q20" s="33"/>
    </row>
    <row r="21" spans="1:18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82"/>
      <c r="L21" s="82"/>
      <c r="M21" s="82"/>
      <c r="N21" s="82"/>
      <c r="O21" s="82"/>
      <c r="P21" s="82"/>
      <c r="Q21" s="33"/>
    </row>
    <row r="22" spans="1:18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82"/>
      <c r="L22" s="82"/>
      <c r="M22" s="82"/>
      <c r="N22" s="82"/>
      <c r="O22" s="82"/>
      <c r="P22" s="82"/>
      <c r="Q22" s="33"/>
    </row>
    <row r="23" spans="1:18" s="28" customFormat="1" ht="15.75" hidden="1" customHeight="1" x14ac:dyDescent="0.35">
      <c r="A23" s="16" t="s">
        <v>80</v>
      </c>
      <c r="B23" s="26"/>
      <c r="C23" s="32"/>
      <c r="D23" s="32"/>
      <c r="E23" s="32"/>
      <c r="F23" s="32"/>
      <c r="G23" s="72"/>
      <c r="H23" s="25"/>
      <c r="I23" s="25"/>
      <c r="J23" s="25"/>
      <c r="K23" s="83"/>
      <c r="L23" s="83"/>
      <c r="M23" s="83"/>
      <c r="N23" s="83"/>
      <c r="O23" s="83"/>
      <c r="P23" s="83"/>
      <c r="Q23" s="33"/>
    </row>
    <row r="24" spans="1:18" s="28" customFormat="1" ht="14.25" hidden="1" customHeight="1" x14ac:dyDescent="0.35">
      <c r="A24" s="37" t="s">
        <v>83</v>
      </c>
      <c r="B24" s="26" t="s">
        <v>45</v>
      </c>
      <c r="C24" s="57" t="s">
        <v>84</v>
      </c>
      <c r="D24" s="69" t="s">
        <v>85</v>
      </c>
      <c r="E24" s="70" t="s">
        <v>19</v>
      </c>
      <c r="F24" s="16" t="s">
        <v>12</v>
      </c>
      <c r="G24" s="40"/>
      <c r="H24" s="23"/>
      <c r="I24" s="23"/>
      <c r="J24" s="23"/>
      <c r="K24" s="78"/>
      <c r="L24" s="78"/>
      <c r="M24" s="78"/>
      <c r="N24" s="78">
        <v>95000</v>
      </c>
      <c r="O24" s="78"/>
      <c r="P24" s="78"/>
      <c r="Q24" s="17">
        <f>SUM(N24)</f>
        <v>95000</v>
      </c>
    </row>
    <row r="25" spans="1:18" s="28" customFormat="1" ht="15" hidden="1" thickBot="1" x14ac:dyDescent="0.4">
      <c r="A25" s="42"/>
      <c r="B25" s="63"/>
      <c r="C25" s="71"/>
      <c r="D25" s="69"/>
      <c r="E25" s="69" t="s">
        <v>24</v>
      </c>
      <c r="F25" s="26" t="s">
        <v>12</v>
      </c>
      <c r="G25" s="38"/>
      <c r="H25" s="23"/>
      <c r="I25" s="23"/>
      <c r="J25" s="23"/>
      <c r="K25" s="78"/>
      <c r="L25" s="78"/>
      <c r="M25" s="78"/>
      <c r="N25" s="78"/>
      <c r="O25" s="78"/>
      <c r="P25" s="78"/>
      <c r="Q25" s="17"/>
    </row>
    <row r="26" spans="1:18" s="28" customFormat="1" ht="14" hidden="1" customHeight="1" thickTop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8"/>
      <c r="L26" s="78"/>
      <c r="M26" s="78"/>
      <c r="N26" s="78"/>
      <c r="O26" s="78"/>
      <c r="P26" s="78"/>
      <c r="Q26" s="33"/>
    </row>
    <row r="27" spans="1:18" s="28" customFormat="1" ht="14.25" hidden="1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8"/>
      <c r="L27" s="78"/>
      <c r="M27" s="78"/>
      <c r="N27" s="78"/>
      <c r="O27" s="78"/>
      <c r="P27" s="78"/>
      <c r="Q27" s="33"/>
    </row>
    <row r="28" spans="1:18" s="28" customFormat="1" ht="14.25" hidden="1" customHeight="1" x14ac:dyDescent="0.3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8"/>
      <c r="L28" s="78"/>
      <c r="M28" s="78"/>
      <c r="N28" s="78"/>
      <c r="O28" s="78"/>
      <c r="P28" s="78"/>
      <c r="Q28" s="33"/>
    </row>
    <row r="29" spans="1:18" s="28" customFormat="1" ht="14.25" hidden="1" customHeight="1" x14ac:dyDescent="0.35">
      <c r="A29" s="16" t="s">
        <v>40</v>
      </c>
      <c r="B29" s="38"/>
      <c r="C29" s="34"/>
      <c r="D29" s="34"/>
      <c r="E29" s="34"/>
      <c r="F29" s="26"/>
      <c r="G29" s="26"/>
      <c r="H29" s="23"/>
      <c r="I29" s="23"/>
      <c r="J29" s="23"/>
      <c r="K29" s="78"/>
      <c r="L29" s="78"/>
      <c r="M29" s="78"/>
      <c r="N29" s="78"/>
      <c r="O29" s="78"/>
      <c r="P29" s="78"/>
      <c r="Q29" s="33"/>
    </row>
    <row r="30" spans="1:18" s="28" customFormat="1" ht="15.5" hidden="1" x14ac:dyDescent="0.35">
      <c r="A30" s="31" t="s">
        <v>87</v>
      </c>
      <c r="B30" s="26" t="s">
        <v>93</v>
      </c>
      <c r="C30" s="16" t="s">
        <v>88</v>
      </c>
      <c r="D30" s="16" t="s">
        <v>21</v>
      </c>
      <c r="E30" s="16" t="s">
        <v>22</v>
      </c>
      <c r="F30" s="26">
        <v>17.207000000000001</v>
      </c>
      <c r="G30" s="84" t="s">
        <v>89</v>
      </c>
      <c r="H30" s="23"/>
      <c r="I30" s="23"/>
      <c r="J30" s="23"/>
      <c r="K30" s="78"/>
      <c r="L30" s="78"/>
      <c r="M30" s="78"/>
      <c r="N30" s="78"/>
      <c r="O30" s="78">
        <f>30000-1</f>
        <v>29999</v>
      </c>
      <c r="P30" s="78"/>
      <c r="Q30" s="17">
        <f>SUM(O30)</f>
        <v>29999</v>
      </c>
    </row>
    <row r="31" spans="1:18" s="28" customFormat="1" ht="15.5" hidden="1" x14ac:dyDescent="0.35">
      <c r="A31" s="31" t="s">
        <v>87</v>
      </c>
      <c r="B31" s="26" t="s">
        <v>47</v>
      </c>
      <c r="C31" s="16" t="s">
        <v>88</v>
      </c>
      <c r="D31" s="16" t="s">
        <v>21</v>
      </c>
      <c r="E31" s="16" t="s">
        <v>22</v>
      </c>
      <c r="F31" s="26">
        <v>17.207000000000001</v>
      </c>
      <c r="G31" s="84" t="s">
        <v>89</v>
      </c>
      <c r="H31" s="23"/>
      <c r="I31" s="23"/>
      <c r="J31" s="23"/>
      <c r="K31" s="78"/>
      <c r="L31" s="78"/>
      <c r="M31" s="78"/>
      <c r="N31" s="78"/>
      <c r="O31" s="78">
        <v>1</v>
      </c>
      <c r="P31" s="78"/>
      <c r="Q31" s="17">
        <f>SUM(O31)</f>
        <v>1</v>
      </c>
    </row>
    <row r="32" spans="1:18" s="28" customFormat="1" ht="14.25" hidden="1" customHeight="1" x14ac:dyDescent="0.35">
      <c r="A32" s="27"/>
      <c r="B32" s="26"/>
      <c r="C32" s="41"/>
      <c r="D32" s="41" t="s">
        <v>21</v>
      </c>
      <c r="E32" s="16" t="s">
        <v>22</v>
      </c>
      <c r="F32" s="26">
        <v>17.207000000000001</v>
      </c>
      <c r="G32" s="60" t="s">
        <v>29</v>
      </c>
      <c r="H32" s="23"/>
      <c r="I32" s="23"/>
      <c r="J32" s="23"/>
      <c r="K32" s="78"/>
      <c r="L32" s="78"/>
      <c r="M32" s="78"/>
      <c r="N32" s="78"/>
      <c r="O32" s="78"/>
      <c r="P32" s="78"/>
      <c r="Q32" s="17"/>
    </row>
    <row r="33" spans="1:18" s="28" customFormat="1" ht="14.25" hidden="1" customHeight="1" x14ac:dyDescent="0.35">
      <c r="A33" s="27"/>
      <c r="B33" s="26"/>
      <c r="C33" s="41"/>
      <c r="D33" s="41" t="s">
        <v>21</v>
      </c>
      <c r="E33" s="16" t="s">
        <v>23</v>
      </c>
      <c r="F33" s="26" t="s">
        <v>13</v>
      </c>
      <c r="G33" s="60" t="s">
        <v>29</v>
      </c>
      <c r="H33" s="23"/>
      <c r="I33" s="23"/>
      <c r="J33" s="23"/>
      <c r="K33" s="78"/>
      <c r="L33" s="78"/>
      <c r="M33" s="78"/>
      <c r="N33" s="78"/>
      <c r="O33" s="78"/>
      <c r="P33" s="78"/>
      <c r="Q33" s="17"/>
    </row>
    <row r="34" spans="1:18" s="28" customFormat="1" ht="14.25" hidden="1" customHeight="1" x14ac:dyDescent="0.35">
      <c r="A34" s="27"/>
      <c r="B34" s="26"/>
      <c r="C34" s="41"/>
      <c r="D34" s="41" t="s">
        <v>21</v>
      </c>
      <c r="E34" s="16" t="s">
        <v>23</v>
      </c>
      <c r="F34" s="26" t="s">
        <v>13</v>
      </c>
      <c r="G34" s="60" t="s">
        <v>29</v>
      </c>
      <c r="H34" s="23"/>
      <c r="I34" s="23"/>
      <c r="J34" s="23"/>
      <c r="K34" s="78"/>
      <c r="L34" s="78"/>
      <c r="M34" s="78"/>
      <c r="N34" s="78"/>
      <c r="O34" s="78"/>
      <c r="P34" s="78"/>
      <c r="Q34" s="17"/>
    </row>
    <row r="35" spans="1:18" s="28" customFormat="1" ht="14.25" hidden="1" customHeight="1" x14ac:dyDescent="0.35">
      <c r="A35" s="76" t="s">
        <v>35</v>
      </c>
      <c r="B35" s="26" t="s">
        <v>37</v>
      </c>
      <c r="C35" s="18" t="s">
        <v>36</v>
      </c>
      <c r="D35" s="18" t="s">
        <v>15</v>
      </c>
      <c r="E35" s="18" t="s">
        <v>16</v>
      </c>
      <c r="F35" s="77">
        <v>10.561</v>
      </c>
      <c r="G35" s="26"/>
      <c r="H35" s="78">
        <v>4200.9800000000005</v>
      </c>
      <c r="I35" s="23"/>
      <c r="J35" s="23"/>
      <c r="K35" s="78"/>
      <c r="L35" s="78"/>
      <c r="M35" s="78"/>
      <c r="N35" s="78"/>
      <c r="O35" s="78"/>
      <c r="P35" s="78"/>
      <c r="Q35" s="17">
        <f>SUM(H35:I35)</f>
        <v>4200.9800000000005</v>
      </c>
    </row>
    <row r="36" spans="1:18" s="28" customFormat="1" ht="14.25" hidden="1" customHeight="1" x14ac:dyDescent="0.35">
      <c r="A36" s="27"/>
      <c r="B36" s="38"/>
      <c r="C36" s="39"/>
      <c r="D36" s="39"/>
      <c r="E36" s="49"/>
      <c r="F36" s="38"/>
      <c r="G36" s="26"/>
      <c r="H36" s="23"/>
      <c r="I36" s="23"/>
      <c r="J36" s="23"/>
      <c r="K36" s="78"/>
      <c r="L36" s="78"/>
      <c r="M36" s="78"/>
      <c r="N36" s="78"/>
      <c r="O36" s="78"/>
      <c r="P36" s="78"/>
      <c r="Q36" s="33"/>
    </row>
    <row r="37" spans="1:18" s="28" customFormat="1" ht="14.25" hidden="1" customHeight="1" x14ac:dyDescent="0.35">
      <c r="A37" s="27"/>
      <c r="B37" s="38"/>
      <c r="C37" s="39"/>
      <c r="D37" s="39"/>
      <c r="E37" s="49"/>
      <c r="F37" s="38"/>
      <c r="G37" s="26"/>
      <c r="H37" s="23"/>
      <c r="I37" s="23"/>
      <c r="J37" s="23"/>
      <c r="K37" s="78"/>
      <c r="L37" s="78"/>
      <c r="M37" s="78"/>
      <c r="N37" s="78"/>
      <c r="O37" s="78"/>
      <c r="P37" s="78"/>
      <c r="Q37" s="33"/>
    </row>
    <row r="38" spans="1:18" s="28" customFormat="1" ht="14" hidden="1" customHeight="1" x14ac:dyDescent="0.35">
      <c r="A38" s="22" t="s">
        <v>8</v>
      </c>
      <c r="B38" s="38"/>
      <c r="C38" s="39"/>
      <c r="D38" s="39"/>
      <c r="E38" s="49"/>
      <c r="F38" s="38"/>
      <c r="G38" s="26"/>
      <c r="H38" s="23"/>
      <c r="I38" s="23"/>
      <c r="J38" s="23"/>
      <c r="K38" s="78"/>
      <c r="L38" s="78"/>
      <c r="M38" s="78"/>
      <c r="N38" s="78"/>
      <c r="O38" s="78"/>
      <c r="P38" s="78"/>
      <c r="Q38" s="33"/>
    </row>
    <row r="39" spans="1:18" s="28" customFormat="1" ht="14.25" hidden="1" customHeight="1" x14ac:dyDescent="0.35">
      <c r="A39" s="16" t="s">
        <v>66</v>
      </c>
      <c r="B39" s="38"/>
      <c r="C39" s="39"/>
      <c r="D39" s="39"/>
      <c r="E39" s="49"/>
      <c r="F39" s="38"/>
      <c r="G39" s="26"/>
      <c r="H39" s="23"/>
      <c r="I39" s="23"/>
      <c r="J39" s="23"/>
      <c r="K39" s="78"/>
      <c r="L39" s="78"/>
      <c r="M39" s="78"/>
      <c r="N39" s="78"/>
      <c r="O39" s="78"/>
      <c r="P39" s="78"/>
      <c r="Q39" s="33"/>
    </row>
    <row r="40" spans="1:18" s="28" customFormat="1" ht="14.25" hidden="1" customHeight="1" x14ac:dyDescent="0.35">
      <c r="A40" s="42" t="s">
        <v>67</v>
      </c>
      <c r="B40" s="26" t="s">
        <v>68</v>
      </c>
      <c r="C40" s="16" t="s">
        <v>69</v>
      </c>
      <c r="D40" s="16" t="s">
        <v>70</v>
      </c>
      <c r="E40" s="35" t="s">
        <v>71</v>
      </c>
      <c r="F40" s="41">
        <v>17.800999999999998</v>
      </c>
      <c r="G40" s="60" t="s">
        <v>30</v>
      </c>
      <c r="H40" s="52"/>
      <c r="I40" s="52"/>
      <c r="J40" s="52"/>
      <c r="K40" s="52"/>
      <c r="L40" s="52">
        <v>3105</v>
      </c>
      <c r="M40" s="52"/>
      <c r="N40" s="52"/>
      <c r="O40" s="52"/>
      <c r="P40" s="52"/>
      <c r="Q40" s="17">
        <f>SUM(L40)</f>
        <v>3105</v>
      </c>
    </row>
    <row r="41" spans="1:18" s="28" customFormat="1" ht="14.25" hidden="1" customHeight="1" x14ac:dyDescent="0.35">
      <c r="A41" s="50" t="s">
        <v>74</v>
      </c>
      <c r="B41" s="26" t="s">
        <v>75</v>
      </c>
      <c r="C41" s="16" t="s">
        <v>69</v>
      </c>
      <c r="D41" s="16" t="s">
        <v>70</v>
      </c>
      <c r="E41" s="35" t="s">
        <v>71</v>
      </c>
      <c r="F41" s="41">
        <v>17.800999999999998</v>
      </c>
      <c r="G41" s="60" t="s">
        <v>30</v>
      </c>
      <c r="H41" s="52"/>
      <c r="I41" s="52"/>
      <c r="J41" s="52"/>
      <c r="K41" s="52"/>
      <c r="L41" s="52"/>
      <c r="M41" s="52">
        <v>16278</v>
      </c>
      <c r="N41" s="52"/>
      <c r="O41" s="52"/>
      <c r="P41" s="52"/>
      <c r="Q41" s="17">
        <f>M41</f>
        <v>16278</v>
      </c>
    </row>
    <row r="42" spans="1:18" s="28" customFormat="1" ht="14.25" hidden="1" customHeight="1" x14ac:dyDescent="0.35">
      <c r="A42" s="42"/>
      <c r="B42" s="26"/>
      <c r="C42" s="16"/>
      <c r="D42" s="55"/>
      <c r="E42" s="59"/>
      <c r="F42" s="16"/>
      <c r="G42" s="16"/>
      <c r="H42" s="52"/>
      <c r="I42" s="52"/>
      <c r="J42" s="52"/>
      <c r="K42" s="52"/>
      <c r="L42" s="52"/>
      <c r="M42" s="52"/>
      <c r="N42" s="52"/>
      <c r="O42" s="52"/>
      <c r="P42" s="52"/>
      <c r="Q42" s="33"/>
      <c r="R42" s="56"/>
    </row>
    <row r="43" spans="1:18" s="28" customFormat="1" ht="14.5" hidden="1" x14ac:dyDescent="0.35">
      <c r="A43" s="27"/>
      <c r="B43" s="26"/>
      <c r="C43" s="39"/>
      <c r="D43" s="39"/>
      <c r="E43" s="39"/>
      <c r="F43" s="26"/>
      <c r="G43" s="26"/>
      <c r="H43" s="52"/>
      <c r="I43" s="52"/>
      <c r="J43" s="52"/>
      <c r="K43" s="52"/>
      <c r="L43" s="52"/>
      <c r="M43" s="52"/>
      <c r="N43" s="52"/>
      <c r="O43" s="52"/>
      <c r="P43" s="52"/>
      <c r="Q43" s="33"/>
    </row>
    <row r="44" spans="1:18" s="28" customFormat="1" ht="14.5" hidden="1" x14ac:dyDescent="0.35">
      <c r="A44" s="27"/>
      <c r="B44" s="38"/>
      <c r="C44" s="39"/>
      <c r="D44" s="39"/>
      <c r="E44" s="39"/>
      <c r="F44" s="38"/>
      <c r="G44" s="26"/>
      <c r="H44" s="52"/>
      <c r="I44" s="52"/>
      <c r="J44" s="52"/>
      <c r="K44" s="52"/>
      <c r="L44" s="52"/>
      <c r="M44" s="52"/>
      <c r="N44" s="52"/>
      <c r="O44" s="52"/>
      <c r="P44" s="52"/>
      <c r="Q44" s="33"/>
    </row>
    <row r="45" spans="1:18" s="28" customFormat="1" ht="15" hidden="1" x14ac:dyDescent="0.35">
      <c r="A45" s="37"/>
      <c r="B45" s="38"/>
      <c r="C45" s="39"/>
      <c r="D45" s="39"/>
      <c r="E45" s="39"/>
      <c r="F45" s="40"/>
      <c r="G45" s="40"/>
      <c r="H45" s="52"/>
      <c r="I45" s="52"/>
      <c r="J45" s="52"/>
      <c r="K45" s="52"/>
      <c r="L45" s="52"/>
      <c r="M45" s="52"/>
      <c r="N45" s="52"/>
      <c r="O45" s="52"/>
      <c r="P45" s="52"/>
      <c r="Q45" s="33"/>
    </row>
    <row r="46" spans="1:18" s="28" customFormat="1" ht="14.25" customHeight="1" x14ac:dyDescent="0.35">
      <c r="A46" s="37"/>
      <c r="B46" s="38"/>
      <c r="C46" s="39"/>
      <c r="D46" s="39"/>
      <c r="E46" s="39"/>
      <c r="F46" s="40"/>
      <c r="G46" s="40"/>
      <c r="H46" s="52"/>
      <c r="I46" s="52"/>
      <c r="J46" s="52"/>
      <c r="K46" s="52"/>
      <c r="L46" s="52"/>
      <c r="M46" s="52"/>
      <c r="N46" s="52"/>
      <c r="O46" s="52"/>
      <c r="P46" s="52"/>
      <c r="Q46" s="33"/>
    </row>
    <row r="47" spans="1:18" s="28" customFormat="1" ht="14.25" customHeight="1" x14ac:dyDescent="0.35">
      <c r="A47" s="22" t="s">
        <v>8</v>
      </c>
      <c r="B47" s="38"/>
      <c r="C47" s="39"/>
      <c r="D47" s="39"/>
      <c r="E47" s="39"/>
      <c r="F47" s="40"/>
      <c r="G47" s="16"/>
      <c r="H47" s="52"/>
      <c r="I47" s="52"/>
      <c r="J47" s="52"/>
      <c r="K47" s="52"/>
      <c r="L47" s="52"/>
      <c r="M47" s="52"/>
      <c r="N47" s="52"/>
      <c r="O47" s="52"/>
      <c r="P47" s="52"/>
      <c r="Q47" s="33"/>
    </row>
    <row r="48" spans="1:18" s="28" customFormat="1" ht="14.25" customHeight="1" x14ac:dyDescent="0.35">
      <c r="A48" s="16" t="s">
        <v>43</v>
      </c>
      <c r="B48" s="38"/>
      <c r="C48" s="34"/>
      <c r="D48" s="39"/>
      <c r="E48" s="39"/>
      <c r="F48" s="40"/>
      <c r="G48" s="16"/>
      <c r="H48" s="52"/>
      <c r="I48" s="52"/>
      <c r="J48" s="52"/>
      <c r="K48" s="52"/>
      <c r="L48" s="52"/>
      <c r="M48" s="52"/>
      <c r="N48" s="52"/>
      <c r="O48" s="52"/>
      <c r="P48" s="52"/>
      <c r="Q48" s="33"/>
    </row>
    <row r="49" spans="1:18" s="28" customFormat="1" ht="14.25" hidden="1" customHeight="1" x14ac:dyDescent="0.35">
      <c r="A49" s="67" t="s">
        <v>44</v>
      </c>
      <c r="B49" s="79" t="s">
        <v>45</v>
      </c>
      <c r="C49" s="80" t="s">
        <v>46</v>
      </c>
      <c r="D49" s="68" t="s">
        <v>17</v>
      </c>
      <c r="E49" s="68">
        <v>6501</v>
      </c>
      <c r="F49" s="26">
        <v>17.259</v>
      </c>
      <c r="G49" s="73" t="s">
        <v>28</v>
      </c>
      <c r="H49" s="52"/>
      <c r="I49" s="52">
        <f>612787-1</f>
        <v>612786</v>
      </c>
      <c r="J49" s="52"/>
      <c r="K49" s="52"/>
      <c r="L49" s="52"/>
      <c r="M49" s="52"/>
      <c r="N49" s="52"/>
      <c r="O49" s="52"/>
      <c r="P49" s="52"/>
      <c r="Q49" s="17">
        <f>SUM(I49)</f>
        <v>612786</v>
      </c>
    </row>
    <row r="50" spans="1:18" s="28" customFormat="1" ht="16" hidden="1" customHeight="1" x14ac:dyDescent="0.35">
      <c r="A50" s="67" t="s">
        <v>44</v>
      </c>
      <c r="B50" s="26" t="s">
        <v>47</v>
      </c>
      <c r="C50" s="80" t="s">
        <v>46</v>
      </c>
      <c r="D50" s="68" t="s">
        <v>17</v>
      </c>
      <c r="E50" s="68">
        <v>6501</v>
      </c>
      <c r="F50" s="26">
        <v>17.259</v>
      </c>
      <c r="G50" s="73" t="s">
        <v>28</v>
      </c>
      <c r="H50" s="52"/>
      <c r="I50" s="52">
        <v>1</v>
      </c>
      <c r="J50" s="52"/>
      <c r="K50" s="52"/>
      <c r="L50" s="52"/>
      <c r="M50" s="52"/>
      <c r="N50" s="52"/>
      <c r="O50" s="52"/>
      <c r="P50" s="52"/>
      <c r="Q50" s="17">
        <f>SUM(I50)</f>
        <v>1</v>
      </c>
    </row>
    <row r="51" spans="1:18" s="28" customFormat="1" ht="14.25" customHeight="1" x14ac:dyDescent="0.35">
      <c r="A51" s="27" t="s">
        <v>95</v>
      </c>
      <c r="B51" s="79" t="s">
        <v>45</v>
      </c>
      <c r="C51" s="16" t="s">
        <v>96</v>
      </c>
      <c r="D51" s="32" t="s">
        <v>20</v>
      </c>
      <c r="E51" s="32">
        <v>6502</v>
      </c>
      <c r="F51" s="16">
        <v>17.257999999999999</v>
      </c>
      <c r="G51" s="73" t="s">
        <v>28</v>
      </c>
      <c r="H51" s="52"/>
      <c r="I51" s="52"/>
      <c r="J51" s="52"/>
      <c r="K51" s="52"/>
      <c r="L51" s="52"/>
      <c r="M51" s="52"/>
      <c r="N51" s="52"/>
      <c r="O51" s="52"/>
      <c r="P51" s="52">
        <f>121540-1</f>
        <v>121539</v>
      </c>
      <c r="Q51" s="17">
        <f>P51</f>
        <v>121539</v>
      </c>
    </row>
    <row r="52" spans="1:18" s="28" customFormat="1" ht="14.25" customHeight="1" x14ac:dyDescent="0.35">
      <c r="A52" s="27" t="s">
        <v>95</v>
      </c>
      <c r="B52" s="26" t="s">
        <v>47</v>
      </c>
      <c r="C52" s="16" t="s">
        <v>96</v>
      </c>
      <c r="D52" s="32" t="s">
        <v>20</v>
      </c>
      <c r="E52" s="32">
        <v>6502</v>
      </c>
      <c r="F52" s="16">
        <v>17.257999999999999</v>
      </c>
      <c r="G52" s="73" t="s">
        <v>28</v>
      </c>
      <c r="H52" s="52"/>
      <c r="I52" s="52"/>
      <c r="J52" s="52"/>
      <c r="K52" s="52"/>
      <c r="L52" s="52"/>
      <c r="M52" s="52"/>
      <c r="N52" s="52"/>
      <c r="O52" s="52"/>
      <c r="P52" s="52">
        <v>1</v>
      </c>
      <c r="Q52" s="17">
        <f>P52</f>
        <v>1</v>
      </c>
    </row>
    <row r="53" spans="1:18" s="28" customFormat="1" ht="14.25" hidden="1" customHeight="1" x14ac:dyDescent="0.35">
      <c r="A53" s="27"/>
      <c r="B53" s="26"/>
      <c r="C53" s="55"/>
      <c r="D53" s="32"/>
      <c r="E53" s="32"/>
      <c r="F53" s="16"/>
      <c r="G53" s="73"/>
      <c r="H53" s="52"/>
      <c r="I53" s="52"/>
      <c r="J53" s="52"/>
      <c r="K53" s="52"/>
      <c r="L53" s="52"/>
      <c r="M53" s="52"/>
      <c r="N53" s="52"/>
      <c r="O53" s="52"/>
      <c r="P53" s="52"/>
      <c r="Q53" s="17"/>
    </row>
    <row r="54" spans="1:18" s="28" customFormat="1" ht="14.25" hidden="1" customHeight="1" x14ac:dyDescent="0.35">
      <c r="A54" s="27"/>
      <c r="B54" s="26"/>
      <c r="C54" s="16"/>
      <c r="D54" s="32" t="s">
        <v>20</v>
      </c>
      <c r="E54" s="32">
        <v>6502</v>
      </c>
      <c r="F54" s="16">
        <v>17.257999999999999</v>
      </c>
      <c r="G54" s="73" t="s">
        <v>28</v>
      </c>
      <c r="H54" s="52"/>
      <c r="I54" s="52"/>
      <c r="J54" s="52"/>
      <c r="K54" s="52"/>
      <c r="L54" s="52"/>
      <c r="M54" s="52"/>
      <c r="N54" s="52"/>
      <c r="O54" s="52"/>
      <c r="P54" s="52"/>
      <c r="Q54" s="17"/>
    </row>
    <row r="55" spans="1:18" s="28" customFormat="1" ht="14.25" hidden="1" customHeight="1" x14ac:dyDescent="0.35">
      <c r="A55" s="27"/>
      <c r="B55" s="26"/>
      <c r="C55" s="16"/>
      <c r="D55" s="32" t="s">
        <v>20</v>
      </c>
      <c r="E55" s="32">
        <v>6502</v>
      </c>
      <c r="F55" s="16">
        <v>17.257999999999999</v>
      </c>
      <c r="G55" s="73" t="s">
        <v>28</v>
      </c>
      <c r="H55" s="52"/>
      <c r="I55" s="52"/>
      <c r="J55" s="52"/>
      <c r="K55" s="52"/>
      <c r="L55" s="52"/>
      <c r="M55" s="52"/>
      <c r="N55" s="52"/>
      <c r="O55" s="52"/>
      <c r="P55" s="52"/>
      <c r="Q55" s="17"/>
    </row>
    <row r="56" spans="1:18" s="28" customFormat="1" ht="14.25" hidden="1" customHeight="1" x14ac:dyDescent="0.35">
      <c r="A56" s="27"/>
      <c r="B56" s="26"/>
      <c r="C56" s="55"/>
      <c r="D56" s="32"/>
      <c r="E56" s="32"/>
      <c r="F56" s="16"/>
      <c r="G56" s="73"/>
      <c r="H56" s="52"/>
      <c r="I56" s="52"/>
      <c r="J56" s="52"/>
      <c r="K56" s="52"/>
      <c r="L56" s="52"/>
      <c r="M56" s="52"/>
      <c r="N56" s="52"/>
      <c r="O56" s="52"/>
      <c r="P56" s="52"/>
      <c r="Q56" s="17"/>
    </row>
    <row r="57" spans="1:18" s="28" customFormat="1" ht="14.25" hidden="1" customHeight="1" x14ac:dyDescent="0.35">
      <c r="A57" s="31" t="s">
        <v>53</v>
      </c>
      <c r="B57" s="79" t="s">
        <v>45</v>
      </c>
      <c r="C57" s="80" t="s">
        <v>54</v>
      </c>
      <c r="D57" s="32" t="s">
        <v>18</v>
      </c>
      <c r="E57" s="32">
        <v>6503</v>
      </c>
      <c r="F57" s="16">
        <v>17.277999999999999</v>
      </c>
      <c r="G57" s="73" t="s">
        <v>28</v>
      </c>
      <c r="H57" s="52"/>
      <c r="I57" s="52"/>
      <c r="J57" s="52">
        <f>116752-1</f>
        <v>116751</v>
      </c>
      <c r="K57" s="52"/>
      <c r="L57" s="52"/>
      <c r="M57" s="52"/>
      <c r="N57" s="52"/>
      <c r="O57" s="52"/>
      <c r="P57" s="52"/>
      <c r="Q57" s="17">
        <f>SUM(J57)</f>
        <v>116751</v>
      </c>
    </row>
    <row r="58" spans="1:18" s="28" customFormat="1" ht="14.25" hidden="1" customHeight="1" x14ac:dyDescent="0.35">
      <c r="A58" s="31" t="s">
        <v>53</v>
      </c>
      <c r="B58" s="26" t="s">
        <v>47</v>
      </c>
      <c r="C58" s="80" t="s">
        <v>54</v>
      </c>
      <c r="D58" s="32" t="s">
        <v>18</v>
      </c>
      <c r="E58" s="32">
        <v>6503</v>
      </c>
      <c r="F58" s="16">
        <v>17.277999999999999</v>
      </c>
      <c r="G58" s="73" t="s">
        <v>28</v>
      </c>
      <c r="H58" s="52"/>
      <c r="I58" s="52"/>
      <c r="J58" s="52">
        <v>1</v>
      </c>
      <c r="K58" s="52"/>
      <c r="L58" s="52"/>
      <c r="M58" s="52"/>
      <c r="N58" s="52"/>
      <c r="O58" s="52"/>
      <c r="P58" s="52"/>
      <c r="Q58" s="17">
        <f>SUM(J58)</f>
        <v>1</v>
      </c>
    </row>
    <row r="59" spans="1:18" s="28" customFormat="1" ht="14.25" hidden="1" customHeight="1" x14ac:dyDescent="0.35">
      <c r="A59" s="27"/>
      <c r="B59" s="54"/>
      <c r="C59" s="41"/>
      <c r="D59" s="16"/>
      <c r="E59" s="26"/>
      <c r="F59" s="16"/>
      <c r="G59" s="73"/>
      <c r="H59" s="52"/>
      <c r="I59" s="52"/>
      <c r="J59" s="52"/>
      <c r="K59" s="52"/>
      <c r="L59" s="52"/>
      <c r="M59" s="52"/>
      <c r="N59" s="52"/>
      <c r="O59" s="52"/>
      <c r="P59" s="52"/>
      <c r="Q59" s="33"/>
      <c r="R59" s="58"/>
    </row>
    <row r="60" spans="1:18" s="28" customFormat="1" ht="14.25" hidden="1" customHeight="1" x14ac:dyDescent="0.35">
      <c r="A60" s="27"/>
      <c r="B60" s="26"/>
      <c r="C60" s="16"/>
      <c r="D60" s="32" t="s">
        <v>18</v>
      </c>
      <c r="E60" s="68">
        <v>6503</v>
      </c>
      <c r="F60" s="16">
        <v>17.277999999999999</v>
      </c>
      <c r="G60" s="73" t="s">
        <v>28</v>
      </c>
      <c r="H60" s="52"/>
      <c r="I60" s="52"/>
      <c r="J60" s="52"/>
      <c r="K60" s="52"/>
      <c r="L60" s="52"/>
      <c r="M60" s="52"/>
      <c r="N60" s="52"/>
      <c r="O60" s="52"/>
      <c r="P60" s="52"/>
      <c r="Q60" s="17"/>
    </row>
    <row r="61" spans="1:18" s="28" customFormat="1" ht="14.25" hidden="1" customHeight="1" x14ac:dyDescent="0.35">
      <c r="A61" s="27"/>
      <c r="B61" s="26"/>
      <c r="C61" s="16"/>
      <c r="D61" s="32" t="s">
        <v>18</v>
      </c>
      <c r="E61" s="68">
        <v>6503</v>
      </c>
      <c r="F61" s="16">
        <v>17.277999999999999</v>
      </c>
      <c r="G61" s="73" t="s">
        <v>28</v>
      </c>
      <c r="H61" s="52"/>
      <c r="I61" s="52"/>
      <c r="J61" s="52"/>
      <c r="K61" s="52"/>
      <c r="L61" s="52"/>
      <c r="M61" s="52"/>
      <c r="N61" s="52"/>
      <c r="O61" s="52"/>
      <c r="P61" s="52"/>
      <c r="Q61" s="17"/>
      <c r="R61" s="56"/>
    </row>
    <row r="62" spans="1:18" s="28" customFormat="1" ht="14.25" hidden="1" customHeight="1" x14ac:dyDescent="0.35">
      <c r="A62" s="31" t="s">
        <v>87</v>
      </c>
      <c r="B62" s="26" t="s">
        <v>93</v>
      </c>
      <c r="C62" s="16" t="s">
        <v>90</v>
      </c>
      <c r="D62" s="32" t="s">
        <v>18</v>
      </c>
      <c r="E62" s="16">
        <v>6407</v>
      </c>
      <c r="F62" s="16">
        <v>17.277999999999999</v>
      </c>
      <c r="G62" s="84" t="s">
        <v>28</v>
      </c>
      <c r="H62" s="52"/>
      <c r="I62" s="52"/>
      <c r="J62" s="52"/>
      <c r="K62" s="52"/>
      <c r="L62" s="52"/>
      <c r="M62" s="52"/>
      <c r="N62" s="52"/>
      <c r="O62" s="52">
        <f>100000*0.7-1</f>
        <v>69999</v>
      </c>
      <c r="P62" s="52"/>
      <c r="Q62" s="17">
        <f>SUM(O62)</f>
        <v>69999</v>
      </c>
    </row>
    <row r="63" spans="1:18" s="28" customFormat="1" ht="14.25" hidden="1" customHeight="1" x14ac:dyDescent="0.35">
      <c r="A63" s="31" t="s">
        <v>87</v>
      </c>
      <c r="B63" s="26" t="s">
        <v>47</v>
      </c>
      <c r="C63" s="16" t="s">
        <v>90</v>
      </c>
      <c r="D63" s="32" t="s">
        <v>18</v>
      </c>
      <c r="E63" s="16">
        <v>6407</v>
      </c>
      <c r="F63" s="16">
        <v>17.277999999999999</v>
      </c>
      <c r="G63" s="84" t="s">
        <v>28</v>
      </c>
      <c r="H63" s="52"/>
      <c r="I63" s="52"/>
      <c r="J63" s="52"/>
      <c r="K63" s="52"/>
      <c r="L63" s="52"/>
      <c r="M63" s="52"/>
      <c r="N63" s="52"/>
      <c r="O63" s="52">
        <v>1</v>
      </c>
      <c r="P63" s="52"/>
      <c r="Q63" s="17">
        <f>SUM(O63)</f>
        <v>1</v>
      </c>
    </row>
    <row r="64" spans="1:18" s="28" customFormat="1" ht="14.25" customHeight="1" x14ac:dyDescent="0.35">
      <c r="A64" s="27"/>
      <c r="B64" s="26"/>
      <c r="C64" s="57"/>
      <c r="D64" s="16"/>
      <c r="E64" s="26"/>
      <c r="F64" s="16"/>
      <c r="G64" s="40"/>
      <c r="H64" s="52"/>
      <c r="I64" s="52"/>
      <c r="J64" s="52"/>
      <c r="K64" s="52"/>
      <c r="L64" s="52"/>
      <c r="M64" s="52"/>
      <c r="N64" s="52"/>
      <c r="O64" s="52"/>
      <c r="P64" s="52"/>
      <c r="Q64" s="33"/>
    </row>
    <row r="65" spans="1:17" s="14" customFormat="1" ht="18.75" customHeight="1" x14ac:dyDescent="0.35">
      <c r="A65" s="27" t="s">
        <v>0</v>
      </c>
      <c r="B65" s="27"/>
      <c r="C65" s="36"/>
      <c r="D65" s="36"/>
      <c r="E65" s="36"/>
      <c r="F65" s="36"/>
      <c r="G65" s="36"/>
      <c r="H65" s="53">
        <f>SUM(H6:H64)</f>
        <v>4200.9800000000005</v>
      </c>
      <c r="I65" s="53">
        <f>SUM(I36:I64)</f>
        <v>612787</v>
      </c>
      <c r="J65" s="53">
        <f>SUM(J48:J64)</f>
        <v>116752</v>
      </c>
      <c r="K65" s="53">
        <f>SUM(K16:K19)</f>
        <v>93547.127405342704</v>
      </c>
      <c r="L65" s="53">
        <f>SUM(L40:L43)</f>
        <v>3105</v>
      </c>
      <c r="M65" s="53">
        <f>SUM(M40:M42)</f>
        <v>16278</v>
      </c>
      <c r="N65" s="53">
        <f>SUM(N24:N26)</f>
        <v>95000</v>
      </c>
      <c r="O65" s="53">
        <f>SUM(O28:O63)</f>
        <v>100000</v>
      </c>
      <c r="P65" s="53">
        <f>SUM(P51:P52)</f>
        <v>121540</v>
      </c>
      <c r="Q65" s="33"/>
    </row>
    <row r="66" spans="1:17" s="30" customFormat="1" ht="14.5" x14ac:dyDescent="0.35">
      <c r="A66" s="14"/>
      <c r="B66" s="14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1:17" s="14" customFormat="1" ht="14.5" x14ac:dyDescent="0.35">
      <c r="A67" s="30" t="s">
        <v>9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1:17" s="14" customFormat="1" ht="15" hidden="1" customHeight="1" x14ac:dyDescent="0.35">
      <c r="A68" s="30" t="s">
        <v>41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1:17" s="14" customFormat="1" ht="17.25" hidden="1" customHeight="1" x14ac:dyDescent="0.35">
      <c r="A69" s="64" t="s">
        <v>42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7" ht="14.5" hidden="1" x14ac:dyDescent="0.35">
      <c r="A70" s="30" t="s">
        <v>48</v>
      </c>
    </row>
    <row r="71" spans="1:17" ht="14.5" hidden="1" x14ac:dyDescent="0.35">
      <c r="A71" s="64" t="s">
        <v>49</v>
      </c>
    </row>
    <row r="72" spans="1:17" ht="14.5" hidden="1" x14ac:dyDescent="0.35">
      <c r="A72" s="30" t="s">
        <v>51</v>
      </c>
    </row>
    <row r="73" spans="1:17" ht="14.5" hidden="1" x14ac:dyDescent="0.35">
      <c r="A73" s="64" t="s">
        <v>52</v>
      </c>
    </row>
    <row r="74" spans="1:17" ht="14.5" hidden="1" x14ac:dyDescent="0.35">
      <c r="A74" s="30" t="s">
        <v>57</v>
      </c>
    </row>
    <row r="75" spans="1:17" ht="14.5" hidden="1" x14ac:dyDescent="0.35">
      <c r="A75" s="64" t="s">
        <v>58</v>
      </c>
    </row>
    <row r="76" spans="1:17" ht="14.5" hidden="1" x14ac:dyDescent="0.35">
      <c r="A76" s="30" t="s">
        <v>72</v>
      </c>
    </row>
    <row r="77" spans="1:17" ht="14.5" hidden="1" x14ac:dyDescent="0.35">
      <c r="A77" s="64" t="s">
        <v>73</v>
      </c>
    </row>
    <row r="78" spans="1:17" ht="14.5" hidden="1" x14ac:dyDescent="0.35">
      <c r="A78" s="30" t="s">
        <v>77</v>
      </c>
    </row>
    <row r="79" spans="1:17" ht="14.5" hidden="1" x14ac:dyDescent="0.35">
      <c r="A79" s="64" t="s">
        <v>76</v>
      </c>
    </row>
    <row r="80" spans="1:17" ht="14.5" hidden="1" x14ac:dyDescent="0.35">
      <c r="A80" s="30" t="s">
        <v>82</v>
      </c>
    </row>
    <row r="81" spans="1:1" ht="14.5" hidden="1" x14ac:dyDescent="0.35">
      <c r="A81" s="30" t="s">
        <v>81</v>
      </c>
    </row>
    <row r="82" spans="1:1" ht="14.5" hidden="1" x14ac:dyDescent="0.35">
      <c r="A82" s="30" t="s">
        <v>92</v>
      </c>
    </row>
    <row r="83" spans="1:1" ht="14.5" hidden="1" x14ac:dyDescent="0.35">
      <c r="A83" s="30" t="s">
        <v>91</v>
      </c>
    </row>
    <row r="84" spans="1:1" ht="14.5" x14ac:dyDescent="0.35">
      <c r="A84" s="30" t="s">
        <v>98</v>
      </c>
    </row>
    <row r="85" spans="1:1" ht="14.5" x14ac:dyDescent="0.35">
      <c r="A85" s="64" t="s">
        <v>97</v>
      </c>
    </row>
    <row r="92" spans="1:1" ht="14.5" x14ac:dyDescent="0.35">
      <c r="A92" s="74" t="s">
        <v>25</v>
      </c>
    </row>
    <row r="93" spans="1:1" ht="14.5" x14ac:dyDescent="0.35">
      <c r="A93" s="14" t="s">
        <v>31</v>
      </c>
    </row>
    <row r="94" spans="1:1" ht="14.5" x14ac:dyDescent="0.35">
      <c r="A94" s="75" t="s">
        <v>34</v>
      </c>
    </row>
    <row r="95" spans="1:1" ht="14.5" x14ac:dyDescent="0.35">
      <c r="A95" s="14" t="s">
        <v>32</v>
      </c>
    </row>
    <row r="96" spans="1:1" ht="14.5" x14ac:dyDescent="0.35">
      <c r="A96" s="75" t="s">
        <v>33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2023-09-26T14:04:38Z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