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8C537EF-AC18-4A31-B927-A2891CAF99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4" i="2" l="1"/>
  <c r="S37" i="2"/>
  <c r="S36" i="2"/>
  <c r="R36" i="2"/>
  <c r="Q64" i="2"/>
  <c r="P64" i="2"/>
  <c r="S19" i="2"/>
  <c r="O60" i="2"/>
  <c r="S60" i="2" s="1"/>
  <c r="O58" i="2"/>
  <c r="S58" i="2" s="1"/>
  <c r="S59" i="2"/>
  <c r="S61" i="2"/>
  <c r="S62" i="2"/>
  <c r="S63" i="2"/>
  <c r="N64" i="2"/>
  <c r="S9" i="2"/>
  <c r="S55" i="2"/>
  <c r="M54" i="2"/>
  <c r="M64" i="2" s="1"/>
  <c r="S8" i="2"/>
  <c r="L64" i="2"/>
  <c r="S43" i="2"/>
  <c r="K64" i="2"/>
  <c r="S57" i="2"/>
  <c r="J56" i="2"/>
  <c r="S56" i="2" s="1"/>
  <c r="S53" i="2"/>
  <c r="I52" i="2"/>
  <c r="S52" i="2" s="1"/>
  <c r="S18" i="2"/>
  <c r="O64" i="2" l="1"/>
  <c r="S54" i="2"/>
  <c r="J64" i="2"/>
  <c r="I64" i="2"/>
  <c r="H64" i="2"/>
</calcChain>
</file>

<file path=xl/sharedStrings.xml><?xml version="1.0" encoding="utf-8"?>
<sst xmlns="http://schemas.openxmlformats.org/spreadsheetml/2006/main" count="177" uniqueCount="111">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</sst>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8" fillId="0" borderId="7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topLeftCell="A4" zoomScaleNormal="100" workbookViewId="0">
      <selection activeCell="A35" sqref="A35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7" width="24.26953125" style="2" hidden="1" customWidth="1"/>
    <col min="18" max="18" width="24.26953125" style="2" customWidth="1"/>
    <col min="19" max="19" width="12.1796875" style="3" hidden="1" customWidth="1"/>
    <col min="20" max="20" width="12" style="3" bestFit="1" customWidth="1"/>
    <col min="21" max="16384" width="9.1796875" style="3"/>
  </cols>
  <sheetData>
    <row r="1" spans="1:19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20.5" x14ac:dyDescent="0.45">
      <c r="A2" s="4"/>
      <c r="B2" s="12"/>
      <c r="C2" s="12"/>
      <c r="D2" s="12"/>
      <c r="E2" s="13"/>
      <c r="F2" s="13"/>
      <c r="G2" s="13"/>
    </row>
    <row r="3" spans="1:19" ht="20.5" x14ac:dyDescent="0.45">
      <c r="A3" s="36" t="s">
        <v>12</v>
      </c>
      <c r="B3" s="12" t="s">
        <v>7</v>
      </c>
      <c r="C3" s="1"/>
    </row>
    <row r="4" spans="1:19" ht="21" thickBot="1" x14ac:dyDescent="0.5">
      <c r="A4" s="4"/>
      <c r="B4" s="5"/>
      <c r="C4" s="1"/>
    </row>
    <row r="5" spans="1:19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38" t="s">
        <v>6</v>
      </c>
    </row>
    <row r="6" spans="1:19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</row>
    <row r="7" spans="1:19" s="7" customFormat="1" ht="15" hidden="1" x14ac:dyDescent="0.35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s="7" customFormat="1" ht="15" hidden="1" x14ac:dyDescent="0.35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66">
        <f>SUM(L8)</f>
        <v>95000</v>
      </c>
    </row>
    <row r="9" spans="1:19" s="7" customFormat="1" ht="15.5" hidden="1" thickBot="1" x14ac:dyDescent="0.4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66">
        <f>SUM(N9)</f>
        <v>387403</v>
      </c>
    </row>
    <row r="10" spans="1:19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66"/>
    </row>
    <row r="11" spans="1:19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66"/>
    </row>
    <row r="12" spans="1:19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66"/>
    </row>
    <row r="13" spans="1:19" s="7" customFormat="1" ht="15" hidden="1" x14ac:dyDescent="0.35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66"/>
    </row>
    <row r="14" spans="1:19" s="7" customFormat="1" ht="15" hidden="1" x14ac:dyDescent="0.35">
      <c r="A14" s="37"/>
      <c r="B14" s="23"/>
      <c r="C14" s="38"/>
      <c r="D14" s="38"/>
      <c r="E14" s="21"/>
      <c r="F14" s="23"/>
      <c r="G14" s="70" t="s">
        <v>28</v>
      </c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66"/>
    </row>
    <row r="15" spans="1:19" s="7" customFormat="1" ht="15" hidden="1" x14ac:dyDescent="0.35">
      <c r="A15" s="37"/>
      <c r="B15" s="23"/>
      <c r="C15" s="38"/>
      <c r="D15" s="38"/>
      <c r="E15" s="21"/>
      <c r="F15" s="23"/>
      <c r="G15" s="70" t="s">
        <v>28</v>
      </c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66"/>
    </row>
    <row r="16" spans="1:19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66"/>
    </row>
    <row r="17" spans="1:19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66"/>
    </row>
    <row r="18" spans="1:19" s="7" customFormat="1" ht="15" hidden="1" x14ac:dyDescent="0.35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66">
        <f>SUM(H18:I18)</f>
        <v>4827.2000000000007</v>
      </c>
    </row>
    <row r="19" spans="1:19" s="7" customFormat="1" ht="15.5" hidden="1" x14ac:dyDescent="0.35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66">
        <f>SUM(P19)</f>
        <v>7142.95</v>
      </c>
    </row>
    <row r="20" spans="1:19" s="7" customFormat="1" ht="15" hidden="1" x14ac:dyDescent="0.35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66"/>
    </row>
    <row r="21" spans="1:19" s="7" customFormat="1" ht="15" hidden="1" x14ac:dyDescent="0.35">
      <c r="A21" s="37" t="s">
        <v>99</v>
      </c>
      <c r="B21" s="23" t="s">
        <v>48</v>
      </c>
      <c r="C21" s="84" t="s">
        <v>96</v>
      </c>
      <c r="D21" s="84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66"/>
    </row>
    <row r="22" spans="1:19" s="7" customFormat="1" ht="15" hidden="1" x14ac:dyDescent="0.35">
      <c r="A22" s="37"/>
      <c r="B22" s="23"/>
      <c r="C22" s="20"/>
      <c r="D22" s="20"/>
      <c r="E22" s="20"/>
      <c r="F22" s="74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66"/>
    </row>
    <row r="23" spans="1:19" s="7" customFormat="1" ht="15" hidden="1" x14ac:dyDescent="0.35">
      <c r="A23" s="37"/>
      <c r="B23" s="59"/>
      <c r="C23" s="21"/>
      <c r="D23" s="21"/>
      <c r="E23" s="21"/>
      <c r="F23" s="23"/>
      <c r="G23" s="23"/>
      <c r="H23" s="24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66"/>
    </row>
    <row r="24" spans="1:19" s="7" customFormat="1" ht="15" hidden="1" x14ac:dyDescent="0.35">
      <c r="A24" s="37"/>
      <c r="B24" s="59"/>
      <c r="C24" s="21"/>
      <c r="D24" s="21"/>
      <c r="E24" s="21"/>
      <c r="F24" s="23"/>
      <c r="G24" s="23"/>
      <c r="H24" s="24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66"/>
    </row>
    <row r="25" spans="1:19" s="8" customFormat="1" ht="15" hidden="1" x14ac:dyDescent="0.35">
      <c r="A25" s="15" t="s">
        <v>8</v>
      </c>
      <c r="B25" s="17"/>
      <c r="C25" s="20"/>
      <c r="D25" s="20"/>
      <c r="E25" s="17"/>
      <c r="F25" s="17"/>
      <c r="G25" s="17"/>
      <c r="H25" s="24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66"/>
    </row>
    <row r="26" spans="1:19" s="7" customFormat="1" ht="15" hidden="1" x14ac:dyDescent="0.35">
      <c r="A26" s="21" t="s">
        <v>26</v>
      </c>
      <c r="B26" s="17"/>
      <c r="C26" s="20"/>
      <c r="D26" s="20"/>
      <c r="E26" s="17"/>
      <c r="F26" s="17"/>
      <c r="G26" s="17"/>
      <c r="H26" s="24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66"/>
    </row>
    <row r="27" spans="1:19" s="8" customFormat="1" ht="15" hidden="1" x14ac:dyDescent="0.35">
      <c r="A27" s="41"/>
      <c r="B27" s="23"/>
      <c r="C27" s="55"/>
      <c r="D27" s="49"/>
      <c r="E27" s="49"/>
      <c r="F27" s="21"/>
      <c r="G27" s="70" t="s">
        <v>29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66"/>
    </row>
    <row r="28" spans="1:19" s="8" customFormat="1" ht="15" hidden="1" x14ac:dyDescent="0.35">
      <c r="A28" s="41"/>
      <c r="B28" s="23"/>
      <c r="C28" s="55"/>
      <c r="D28" s="49"/>
      <c r="E28" s="49"/>
      <c r="F28" s="21"/>
      <c r="G28" s="70" t="s">
        <v>29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66"/>
    </row>
    <row r="29" spans="1:19" s="7" customFormat="1" ht="15" hidden="1" x14ac:dyDescent="0.35">
      <c r="A29" s="41"/>
      <c r="B29" s="23"/>
      <c r="C29" s="21"/>
      <c r="D29" s="21"/>
      <c r="E29" s="21"/>
      <c r="F29" s="21"/>
      <c r="G29" s="21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66"/>
    </row>
    <row r="30" spans="1:19" s="7" customFormat="1" ht="15" hidden="1" x14ac:dyDescent="0.35">
      <c r="A30" s="43"/>
      <c r="B30" s="50"/>
      <c r="C30" s="21"/>
      <c r="D30" s="21"/>
      <c r="E30" s="21"/>
      <c r="F30" s="21"/>
      <c r="G30" s="21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66"/>
    </row>
    <row r="31" spans="1:19" s="7" customFormat="1" ht="15" hidden="1" x14ac:dyDescent="0.35">
      <c r="A31" s="43"/>
      <c r="B31" s="23"/>
      <c r="C31" s="21"/>
      <c r="D31" s="21"/>
      <c r="E31" s="21"/>
      <c r="F31" s="21"/>
      <c r="G31" s="21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66"/>
    </row>
    <row r="32" spans="1:19" s="6" customFormat="1" ht="14.5" hidden="1" x14ac:dyDescent="0.35">
      <c r="A32" s="43"/>
      <c r="B32" s="23"/>
      <c r="C32" s="21"/>
      <c r="D32" s="21"/>
      <c r="E32" s="21"/>
      <c r="F32" s="21"/>
      <c r="G32" s="21"/>
      <c r="H32" s="24"/>
      <c r="I32" s="24"/>
      <c r="J32" s="24"/>
      <c r="K32" s="24"/>
      <c r="L32" s="75"/>
      <c r="M32" s="75"/>
      <c r="N32" s="75"/>
      <c r="O32" s="75"/>
      <c r="P32" s="75"/>
      <c r="Q32" s="75"/>
      <c r="R32" s="75"/>
      <c r="S32" s="66"/>
    </row>
    <row r="33" spans="1:20" s="6" customFormat="1" ht="14.5" x14ac:dyDescent="0.35">
      <c r="A33" s="9"/>
      <c r="B33" s="17"/>
      <c r="C33" s="18"/>
      <c r="D33" s="18"/>
      <c r="E33" s="19"/>
      <c r="F33" s="20"/>
      <c r="G33" s="20"/>
      <c r="H33" s="24"/>
      <c r="I33" s="24"/>
      <c r="J33" s="24"/>
      <c r="K33" s="24"/>
      <c r="L33" s="75"/>
      <c r="M33" s="75"/>
      <c r="N33" s="75"/>
      <c r="O33" s="75"/>
      <c r="P33" s="75"/>
      <c r="Q33" s="75"/>
      <c r="R33" s="75"/>
      <c r="S33" s="66"/>
    </row>
    <row r="34" spans="1:20" s="7" customFormat="1" ht="15" x14ac:dyDescent="0.35">
      <c r="A34" s="15" t="s">
        <v>8</v>
      </c>
      <c r="B34" s="17"/>
      <c r="C34" s="18"/>
      <c r="D34" s="18"/>
      <c r="E34" s="19"/>
      <c r="F34" s="20"/>
      <c r="G34" s="20"/>
      <c r="H34" s="24"/>
      <c r="I34" s="24"/>
      <c r="J34" s="24"/>
      <c r="K34" s="24"/>
      <c r="L34" s="75"/>
      <c r="M34" s="75"/>
      <c r="N34" s="75"/>
      <c r="O34" s="75"/>
      <c r="P34" s="75"/>
      <c r="Q34" s="75"/>
      <c r="R34" s="75"/>
      <c r="S34" s="66"/>
    </row>
    <row r="35" spans="1:20" s="8" customFormat="1" ht="15" x14ac:dyDescent="0.35">
      <c r="A35" s="21" t="s">
        <v>19</v>
      </c>
      <c r="B35" s="17"/>
      <c r="C35" s="25"/>
      <c r="D35" s="25"/>
      <c r="E35" s="25"/>
      <c r="F35" s="17"/>
      <c r="G35" s="17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66"/>
    </row>
    <row r="36" spans="1:20" s="8" customFormat="1" ht="15.5" x14ac:dyDescent="0.35">
      <c r="A36" s="61" t="s">
        <v>103</v>
      </c>
      <c r="B36" s="76" t="s">
        <v>48</v>
      </c>
      <c r="C36" s="21" t="s">
        <v>104</v>
      </c>
      <c r="D36" s="21" t="s">
        <v>105</v>
      </c>
      <c r="E36" s="21" t="s">
        <v>106</v>
      </c>
      <c r="F36" s="21">
        <v>17.225000000000001</v>
      </c>
      <c r="G36" s="87" t="s">
        <v>107</v>
      </c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>
        <f>92250-1</f>
        <v>92249</v>
      </c>
      <c r="S36" s="66">
        <f>SUM(R36)</f>
        <v>92249</v>
      </c>
    </row>
    <row r="37" spans="1:20" s="8" customFormat="1" ht="15.5" x14ac:dyDescent="0.35">
      <c r="A37" s="61" t="s">
        <v>103</v>
      </c>
      <c r="B37" s="23" t="s">
        <v>108</v>
      </c>
      <c r="C37" s="21" t="s">
        <v>104</v>
      </c>
      <c r="D37" s="21" t="s">
        <v>105</v>
      </c>
      <c r="E37" s="21" t="s">
        <v>106</v>
      </c>
      <c r="F37" s="21">
        <v>17.225000000000001</v>
      </c>
      <c r="G37" s="87" t="s">
        <v>107</v>
      </c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>
        <v>1</v>
      </c>
      <c r="S37" s="66">
        <f>SUM(R37)</f>
        <v>1</v>
      </c>
    </row>
    <row r="38" spans="1:20" s="8" customFormat="1" ht="15" x14ac:dyDescent="0.35">
      <c r="A38" s="61"/>
      <c r="B38" s="59"/>
      <c r="C38" s="21"/>
      <c r="D38" s="21"/>
      <c r="E38" s="21"/>
      <c r="F38" s="21"/>
      <c r="G38" s="21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66"/>
    </row>
    <row r="39" spans="1:20" s="8" customFormat="1" ht="15" x14ac:dyDescent="0.35">
      <c r="A39" s="61"/>
      <c r="B39" s="62"/>
      <c r="C39" s="21"/>
      <c r="D39" s="21"/>
      <c r="E39" s="21"/>
      <c r="F39" s="21"/>
      <c r="G39" s="21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66"/>
    </row>
    <row r="40" spans="1:20" s="7" customFormat="1" ht="15" x14ac:dyDescent="0.35">
      <c r="A40" s="43"/>
      <c r="B40" s="23"/>
      <c r="C40" s="21"/>
      <c r="D40" s="21"/>
      <c r="E40" s="21"/>
      <c r="F40" s="21"/>
      <c r="G40" s="21"/>
      <c r="H40" s="26"/>
      <c r="I40" s="26"/>
      <c r="J40" s="26"/>
      <c r="K40" s="26"/>
      <c r="L40" s="79"/>
      <c r="M40" s="79"/>
      <c r="N40" s="79"/>
      <c r="O40" s="79"/>
      <c r="P40" s="79"/>
      <c r="Q40" s="79"/>
      <c r="R40" s="79"/>
      <c r="S40" s="66"/>
      <c r="T40" s="56"/>
    </row>
    <row r="41" spans="1:20" s="6" customFormat="1" ht="14.5" hidden="1" x14ac:dyDescent="0.35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/>
      <c r="S41" s="66"/>
    </row>
    <row r="42" spans="1:20" s="7" customFormat="1" ht="15" hidden="1" x14ac:dyDescent="0.35">
      <c r="A42" s="21" t="s">
        <v>63</v>
      </c>
      <c r="B42" s="17"/>
      <c r="C42" s="18"/>
      <c r="D42" s="18"/>
      <c r="E42" s="19"/>
      <c r="F42" s="20"/>
      <c r="G42" s="20"/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/>
      <c r="S42" s="66"/>
    </row>
    <row r="43" spans="1:20" s="30" customFormat="1" ht="14.5" hidden="1" x14ac:dyDescent="0.35">
      <c r="A43" s="47" t="s">
        <v>16</v>
      </c>
      <c r="B43" s="23" t="s">
        <v>59</v>
      </c>
      <c r="C43" s="21" t="s">
        <v>60</v>
      </c>
      <c r="D43" s="21" t="s">
        <v>61</v>
      </c>
      <c r="E43" s="42" t="s">
        <v>62</v>
      </c>
      <c r="F43" s="38">
        <v>17.800999999999998</v>
      </c>
      <c r="G43" s="70" t="s">
        <v>30</v>
      </c>
      <c r="H43" s="26"/>
      <c r="I43" s="26"/>
      <c r="J43" s="26"/>
      <c r="K43" s="79">
        <v>28756</v>
      </c>
      <c r="L43" s="79"/>
      <c r="M43" s="79"/>
      <c r="N43" s="79"/>
      <c r="O43" s="79"/>
      <c r="P43" s="79"/>
      <c r="Q43" s="79"/>
      <c r="R43" s="79"/>
      <c r="S43" s="66">
        <f>SUM(K43)</f>
        <v>28756</v>
      </c>
    </row>
    <row r="44" spans="1:20" s="30" customFormat="1" ht="14.5" hidden="1" x14ac:dyDescent="0.35">
      <c r="A44" s="43"/>
      <c r="B44" s="23"/>
      <c r="C44" s="55"/>
      <c r="D44" s="40"/>
      <c r="E44" s="55"/>
      <c r="F44" s="21"/>
      <c r="G44" s="21"/>
      <c r="H44" s="26"/>
      <c r="I44" s="26"/>
      <c r="J44" s="26"/>
      <c r="K44" s="79"/>
      <c r="L44" s="79"/>
      <c r="M44" s="79"/>
      <c r="N44" s="79"/>
      <c r="O44" s="79"/>
      <c r="P44" s="79"/>
      <c r="Q44" s="79"/>
      <c r="R44" s="79"/>
      <c r="S44" s="66"/>
    </row>
    <row r="45" spans="1:20" s="30" customFormat="1" ht="14.5" hidden="1" x14ac:dyDescent="0.35">
      <c r="A45" s="47"/>
      <c r="B45" s="23"/>
      <c r="C45" s="40"/>
      <c r="D45" s="40"/>
      <c r="E45" s="42"/>
      <c r="F45" s="38"/>
      <c r="G45" s="38"/>
      <c r="H45" s="26"/>
      <c r="I45" s="26"/>
      <c r="J45" s="26"/>
      <c r="K45" s="79"/>
      <c r="L45" s="79"/>
      <c r="M45" s="79"/>
      <c r="N45" s="79"/>
      <c r="O45" s="79"/>
      <c r="P45" s="79"/>
      <c r="Q45" s="79"/>
      <c r="R45" s="79"/>
      <c r="S45" s="66"/>
    </row>
    <row r="46" spans="1:20" s="30" customFormat="1" ht="14.5" hidden="1" x14ac:dyDescent="0.35">
      <c r="A46" s="47"/>
      <c r="B46" s="23"/>
      <c r="C46" s="40"/>
      <c r="D46" s="40"/>
      <c r="E46" s="42"/>
      <c r="F46" s="38"/>
      <c r="G46" s="38"/>
      <c r="H46" s="26"/>
      <c r="I46" s="26"/>
      <c r="J46" s="26"/>
      <c r="K46" s="79"/>
      <c r="L46" s="79"/>
      <c r="M46" s="79"/>
      <c r="N46" s="79"/>
      <c r="O46" s="79"/>
      <c r="P46" s="79"/>
      <c r="Q46" s="79"/>
      <c r="R46" s="79"/>
      <c r="S46" s="66"/>
      <c r="T46" s="48"/>
    </row>
    <row r="47" spans="1:20" s="30" customFormat="1" ht="14.5" hidden="1" x14ac:dyDescent="0.35">
      <c r="A47" s="41"/>
      <c r="B47" s="23"/>
      <c r="C47" s="46"/>
      <c r="D47" s="46"/>
      <c r="E47" s="46"/>
      <c r="F47" s="23"/>
      <c r="G47" s="23"/>
      <c r="H47" s="26"/>
      <c r="I47" s="26"/>
      <c r="J47" s="26"/>
      <c r="K47" s="79"/>
      <c r="L47" s="79"/>
      <c r="M47" s="79"/>
      <c r="N47" s="79"/>
      <c r="O47" s="79"/>
      <c r="P47" s="79"/>
      <c r="Q47" s="79"/>
      <c r="R47" s="79"/>
      <c r="S47" s="66"/>
    </row>
    <row r="48" spans="1:20" s="30" customFormat="1" ht="14.5" hidden="1" x14ac:dyDescent="0.35">
      <c r="A48" s="43"/>
      <c r="B48" s="23"/>
      <c r="C48" s="21"/>
      <c r="D48" s="21"/>
      <c r="E48" s="21"/>
      <c r="F48" s="44"/>
      <c r="G48" s="44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66"/>
    </row>
    <row r="49" spans="1:19" s="30" customFormat="1" ht="14.5" hidden="1" x14ac:dyDescent="0.35">
      <c r="A49" s="43"/>
      <c r="B49" s="23"/>
      <c r="C49" s="21"/>
      <c r="D49" s="21"/>
      <c r="E49" s="21"/>
      <c r="F49" s="44"/>
      <c r="G49" s="44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66"/>
    </row>
    <row r="50" spans="1:19" s="30" customFormat="1" ht="14.5" hidden="1" x14ac:dyDescent="0.35">
      <c r="A50" s="15" t="s">
        <v>8</v>
      </c>
      <c r="B50" s="23"/>
      <c r="C50" s="21"/>
      <c r="D50" s="21"/>
      <c r="E50" s="21"/>
      <c r="F50" s="44"/>
      <c r="G50" s="44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66"/>
    </row>
    <row r="51" spans="1:19" s="30" customFormat="1" ht="14.5" hidden="1" x14ac:dyDescent="0.35">
      <c r="A51" s="21" t="s">
        <v>44</v>
      </c>
      <c r="B51" s="23"/>
      <c r="C51" s="21"/>
      <c r="D51" s="21"/>
      <c r="E51" s="21"/>
      <c r="F51" s="44"/>
      <c r="G51" s="44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66"/>
    </row>
    <row r="52" spans="1:19" s="30" customFormat="1" ht="15.5" hidden="1" x14ac:dyDescent="0.35">
      <c r="A52" s="63" t="s">
        <v>47</v>
      </c>
      <c r="B52" s="76" t="s">
        <v>48</v>
      </c>
      <c r="C52" s="77" t="s">
        <v>49</v>
      </c>
      <c r="D52" s="64" t="s">
        <v>14</v>
      </c>
      <c r="E52" s="64">
        <v>6501</v>
      </c>
      <c r="F52" s="23">
        <v>17.259</v>
      </c>
      <c r="G52" s="71" t="s">
        <v>31</v>
      </c>
      <c r="H52" s="52"/>
      <c r="I52" s="52">
        <f>945085-1</f>
        <v>945084</v>
      </c>
      <c r="J52" s="52"/>
      <c r="K52" s="52"/>
      <c r="L52" s="52"/>
      <c r="M52" s="52"/>
      <c r="N52" s="52"/>
      <c r="O52" s="52"/>
      <c r="P52" s="52"/>
      <c r="Q52" s="52"/>
      <c r="R52" s="52"/>
      <c r="S52" s="66">
        <f>SUM(I52)</f>
        <v>945084</v>
      </c>
    </row>
    <row r="53" spans="1:19" s="30" customFormat="1" ht="15.5" hidden="1" x14ac:dyDescent="0.35">
      <c r="A53" s="63" t="s">
        <v>47</v>
      </c>
      <c r="B53" s="23" t="s">
        <v>50</v>
      </c>
      <c r="C53" s="77" t="s">
        <v>49</v>
      </c>
      <c r="D53" s="64" t="s">
        <v>14</v>
      </c>
      <c r="E53" s="64">
        <v>6501</v>
      </c>
      <c r="F53" s="23">
        <v>17.259</v>
      </c>
      <c r="G53" s="71" t="s">
        <v>31</v>
      </c>
      <c r="H53" s="52"/>
      <c r="I53" s="52">
        <v>1</v>
      </c>
      <c r="J53" s="52"/>
      <c r="K53" s="52"/>
      <c r="L53" s="52"/>
      <c r="M53" s="52"/>
      <c r="N53" s="52"/>
      <c r="O53" s="52"/>
      <c r="P53" s="52"/>
      <c r="Q53" s="52"/>
      <c r="R53" s="52"/>
      <c r="S53" s="66">
        <f t="shared" ref="S53" si="0">SUM(I53)</f>
        <v>1</v>
      </c>
    </row>
    <row r="54" spans="1:19" s="30" customFormat="1" ht="15.5" hidden="1" x14ac:dyDescent="0.35">
      <c r="A54" s="37" t="s">
        <v>74</v>
      </c>
      <c r="B54" s="76" t="s">
        <v>48</v>
      </c>
      <c r="C54" s="21" t="s">
        <v>75</v>
      </c>
      <c r="D54" s="65" t="s">
        <v>22</v>
      </c>
      <c r="E54" s="65">
        <v>6502</v>
      </c>
      <c r="F54" s="21">
        <v>17.257999999999999</v>
      </c>
      <c r="G54" s="71" t="s">
        <v>31</v>
      </c>
      <c r="H54" s="52"/>
      <c r="I54" s="52"/>
      <c r="J54" s="52"/>
      <c r="K54" s="52"/>
      <c r="L54" s="52"/>
      <c r="M54" s="52">
        <f>171905-1</f>
        <v>171904</v>
      </c>
      <c r="N54" s="52"/>
      <c r="O54" s="52"/>
      <c r="P54" s="52"/>
      <c r="Q54" s="52"/>
      <c r="R54" s="52"/>
      <c r="S54" s="66">
        <f>M54</f>
        <v>171904</v>
      </c>
    </row>
    <row r="55" spans="1:19" s="30" customFormat="1" ht="15.5" hidden="1" x14ac:dyDescent="0.35">
      <c r="A55" s="37" t="s">
        <v>74</v>
      </c>
      <c r="B55" s="23" t="s">
        <v>50</v>
      </c>
      <c r="C55" s="21" t="s">
        <v>75</v>
      </c>
      <c r="D55" s="65" t="s">
        <v>22</v>
      </c>
      <c r="E55" s="65">
        <v>6502</v>
      </c>
      <c r="F55" s="21">
        <v>17.257999999999999</v>
      </c>
      <c r="G55" s="71" t="s">
        <v>31</v>
      </c>
      <c r="H55" s="52"/>
      <c r="I55" s="52"/>
      <c r="J55" s="52"/>
      <c r="K55" s="52"/>
      <c r="L55" s="52"/>
      <c r="M55" s="52">
        <v>1</v>
      </c>
      <c r="N55" s="52"/>
      <c r="O55" s="52"/>
      <c r="P55" s="52"/>
      <c r="Q55" s="52"/>
      <c r="R55" s="52"/>
      <c r="S55" s="66">
        <f>M55</f>
        <v>1</v>
      </c>
    </row>
    <row r="56" spans="1:19" s="30" customFormat="1" ht="15.5" hidden="1" x14ac:dyDescent="0.35">
      <c r="A56" s="41" t="s">
        <v>52</v>
      </c>
      <c r="B56" s="76" t="s">
        <v>48</v>
      </c>
      <c r="C56" s="78" t="s">
        <v>53</v>
      </c>
      <c r="D56" s="65" t="s">
        <v>20</v>
      </c>
      <c r="E56" s="65">
        <v>6503</v>
      </c>
      <c r="F56" s="21">
        <v>17.277999999999999</v>
      </c>
      <c r="G56" s="71" t="s">
        <v>31</v>
      </c>
      <c r="H56" s="52"/>
      <c r="I56" s="52"/>
      <c r="J56" s="52">
        <f>156835-1</f>
        <v>156834</v>
      </c>
      <c r="K56" s="52"/>
      <c r="L56" s="52"/>
      <c r="M56" s="52"/>
      <c r="N56" s="52"/>
      <c r="O56" s="52"/>
      <c r="P56" s="52"/>
      <c r="Q56" s="52"/>
      <c r="R56" s="52"/>
      <c r="S56" s="66">
        <f>J56</f>
        <v>156834</v>
      </c>
    </row>
    <row r="57" spans="1:19" s="30" customFormat="1" ht="15.5" hidden="1" x14ac:dyDescent="0.35">
      <c r="A57" s="41" t="s">
        <v>52</v>
      </c>
      <c r="B57" s="23" t="s">
        <v>50</v>
      </c>
      <c r="C57" s="78" t="s">
        <v>53</v>
      </c>
      <c r="D57" s="65" t="s">
        <v>20</v>
      </c>
      <c r="E57" s="65">
        <v>6503</v>
      </c>
      <c r="F57" s="21">
        <v>17.277999999999999</v>
      </c>
      <c r="G57" s="71" t="s">
        <v>31</v>
      </c>
      <c r="H57" s="52"/>
      <c r="I57" s="52"/>
      <c r="J57" s="52">
        <v>1</v>
      </c>
      <c r="K57" s="52"/>
      <c r="L57" s="52"/>
      <c r="M57" s="52"/>
      <c r="N57" s="52"/>
      <c r="O57" s="52"/>
      <c r="P57" s="52"/>
      <c r="Q57" s="52"/>
      <c r="R57" s="52"/>
      <c r="S57" s="66">
        <f>J57</f>
        <v>1</v>
      </c>
    </row>
    <row r="58" spans="1:19" s="30" customFormat="1" ht="14.5" hidden="1" x14ac:dyDescent="0.35">
      <c r="A58" s="37" t="s">
        <v>74</v>
      </c>
      <c r="B58" s="44" t="s">
        <v>48</v>
      </c>
      <c r="C58" s="21" t="s">
        <v>83</v>
      </c>
      <c r="D58" s="21" t="s">
        <v>22</v>
      </c>
      <c r="E58" s="21">
        <v>6502</v>
      </c>
      <c r="F58" s="21">
        <v>17.257999999999999</v>
      </c>
      <c r="G58" s="80" t="s">
        <v>31</v>
      </c>
      <c r="H58" s="52"/>
      <c r="I58" s="52"/>
      <c r="J58" s="52"/>
      <c r="K58" s="52"/>
      <c r="L58" s="52"/>
      <c r="M58" s="52"/>
      <c r="N58" s="52"/>
      <c r="O58" s="52">
        <f>702152-1</f>
        <v>702151</v>
      </c>
      <c r="P58" s="52"/>
      <c r="Q58" s="52"/>
      <c r="R58" s="52"/>
      <c r="S58" s="66">
        <f>SUM(N58:O58)</f>
        <v>702151</v>
      </c>
    </row>
    <row r="59" spans="1:19" s="30" customFormat="1" ht="14.5" hidden="1" x14ac:dyDescent="0.35">
      <c r="A59" s="37" t="s">
        <v>74</v>
      </c>
      <c r="B59" s="23" t="s">
        <v>50</v>
      </c>
      <c r="C59" s="21" t="s">
        <v>83</v>
      </c>
      <c r="D59" s="21" t="s">
        <v>22</v>
      </c>
      <c r="E59" s="21">
        <v>6502</v>
      </c>
      <c r="F59" s="21">
        <v>17.257999999999999</v>
      </c>
      <c r="G59" s="80" t="s">
        <v>31</v>
      </c>
      <c r="H59" s="52"/>
      <c r="I59" s="52"/>
      <c r="J59" s="52"/>
      <c r="K59" s="52"/>
      <c r="L59" s="52"/>
      <c r="M59" s="52"/>
      <c r="N59" s="52"/>
      <c r="O59" s="52">
        <v>1</v>
      </c>
      <c r="P59" s="52"/>
      <c r="Q59" s="52"/>
      <c r="R59" s="52"/>
      <c r="S59" s="66">
        <f t="shared" ref="S59:S63" si="1">SUM(N59:O59)</f>
        <v>1</v>
      </c>
    </row>
    <row r="60" spans="1:19" s="30" customFormat="1" ht="14.5" hidden="1" x14ac:dyDescent="0.35">
      <c r="A60" s="41" t="s">
        <v>52</v>
      </c>
      <c r="B60" s="44" t="s">
        <v>48</v>
      </c>
      <c r="C60" s="70" t="s">
        <v>84</v>
      </c>
      <c r="D60" s="21" t="s">
        <v>20</v>
      </c>
      <c r="E60" s="21">
        <v>6503</v>
      </c>
      <c r="F60" s="21">
        <v>17.277999999999999</v>
      </c>
      <c r="G60" s="80" t="s">
        <v>31</v>
      </c>
      <c r="H60" s="52"/>
      <c r="I60" s="52"/>
      <c r="J60" s="52"/>
      <c r="K60" s="52"/>
      <c r="L60" s="52"/>
      <c r="M60" s="52"/>
      <c r="N60" s="52"/>
      <c r="O60" s="52">
        <f>570412-1</f>
        <v>570411</v>
      </c>
      <c r="P60" s="52"/>
      <c r="Q60" s="52"/>
      <c r="R60" s="52"/>
      <c r="S60" s="66">
        <f t="shared" si="1"/>
        <v>570411</v>
      </c>
    </row>
    <row r="61" spans="1:19" s="30" customFormat="1" ht="14.5" hidden="1" x14ac:dyDescent="0.35">
      <c r="A61" s="41" t="s">
        <v>52</v>
      </c>
      <c r="B61" s="23" t="s">
        <v>50</v>
      </c>
      <c r="C61" s="70" t="s">
        <v>84</v>
      </c>
      <c r="D61" s="21" t="s">
        <v>20</v>
      </c>
      <c r="E61" s="21">
        <v>6503</v>
      </c>
      <c r="F61" s="21">
        <v>17.277999999999999</v>
      </c>
      <c r="G61" s="80" t="s">
        <v>31</v>
      </c>
      <c r="H61" s="52"/>
      <c r="I61" s="52"/>
      <c r="J61" s="52"/>
      <c r="K61" s="52"/>
      <c r="L61" s="52"/>
      <c r="M61" s="52"/>
      <c r="N61" s="52"/>
      <c r="O61" s="52">
        <v>1</v>
      </c>
      <c r="P61" s="52"/>
      <c r="Q61" s="52"/>
      <c r="R61" s="52"/>
      <c r="S61" s="66">
        <f t="shared" si="1"/>
        <v>1</v>
      </c>
    </row>
    <row r="62" spans="1:19" s="8" customFormat="1" ht="15" hidden="1" x14ac:dyDescent="0.35">
      <c r="A62" s="41"/>
      <c r="B62" s="23"/>
      <c r="C62" s="51"/>
      <c r="D62" s="21"/>
      <c r="E62" s="23"/>
      <c r="F62" s="21"/>
      <c r="G62" s="21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66">
        <f t="shared" si="1"/>
        <v>0</v>
      </c>
    </row>
    <row r="63" spans="1:19" s="7" customFormat="1" ht="15" hidden="1" x14ac:dyDescent="0.35">
      <c r="A63" s="10"/>
      <c r="B63" s="27"/>
      <c r="C63" s="27"/>
      <c r="D63" s="20"/>
      <c r="E63" s="20"/>
      <c r="F63" s="20"/>
      <c r="G63" s="20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66">
        <f t="shared" si="1"/>
        <v>0</v>
      </c>
    </row>
    <row r="64" spans="1:19" s="7" customFormat="1" ht="18" x14ac:dyDescent="0.4">
      <c r="A64" s="11" t="s">
        <v>0</v>
      </c>
      <c r="B64" s="28"/>
      <c r="C64" s="29"/>
      <c r="D64" s="29"/>
      <c r="E64" s="29"/>
      <c r="F64" s="29"/>
      <c r="G64" s="29"/>
      <c r="H64" s="54">
        <f>SUM(H18:H63)</f>
        <v>4827.2000000000007</v>
      </c>
      <c r="I64" s="54">
        <f>SUM(I18:I63)</f>
        <v>945085</v>
      </c>
      <c r="J64" s="54">
        <f>SUM(J56:J62)</f>
        <v>156835</v>
      </c>
      <c r="K64" s="54">
        <f>SUM(K42:K46)</f>
        <v>28756</v>
      </c>
      <c r="L64" s="54">
        <f>SUM(L7:L10)</f>
        <v>95000</v>
      </c>
      <c r="M64" s="54">
        <f>SUM(M54:M63)</f>
        <v>171905</v>
      </c>
      <c r="N64" s="54">
        <f>SUM(N7:N10)</f>
        <v>387403</v>
      </c>
      <c r="O64" s="54">
        <f>SUM(O50:O62)</f>
        <v>1272564</v>
      </c>
      <c r="P64" s="54">
        <f>SUM(P12:P23)</f>
        <v>7142.95</v>
      </c>
      <c r="Q64" s="54">
        <f>SUM(Q13:Q23)-0.01</f>
        <v>11308.016680583629</v>
      </c>
      <c r="R64" s="54">
        <f>SUM(R35:R38)</f>
        <v>92250</v>
      </c>
      <c r="S64" s="66"/>
    </row>
    <row r="65" spans="1:19" s="7" customFormat="1" ht="18" x14ac:dyDescent="0.4">
      <c r="A65" s="31"/>
      <c r="B65" s="32"/>
      <c r="C65" s="33"/>
      <c r="D65" s="33"/>
      <c r="E65" s="33"/>
      <c r="F65" s="33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5"/>
    </row>
    <row r="66" spans="1:19" ht="15" x14ac:dyDescent="0.35">
      <c r="A66" s="30" t="s">
        <v>9</v>
      </c>
      <c r="B66" s="7"/>
    </row>
    <row r="67" spans="1:19" ht="15" hidden="1" customHeight="1" x14ac:dyDescent="0.35">
      <c r="A67" s="30" t="s">
        <v>42</v>
      </c>
    </row>
    <row r="68" spans="1:19" ht="14.5" hidden="1" x14ac:dyDescent="0.35">
      <c r="A68" s="58" t="s">
        <v>43</v>
      </c>
    </row>
    <row r="69" spans="1:19" ht="14.5" hidden="1" x14ac:dyDescent="0.35">
      <c r="A69" s="30" t="s">
        <v>45</v>
      </c>
    </row>
    <row r="70" spans="1:19" ht="14.5" hidden="1" x14ac:dyDescent="0.35">
      <c r="A70" s="58" t="s">
        <v>46</v>
      </c>
    </row>
    <row r="71" spans="1:19" ht="14.5" hidden="1" x14ac:dyDescent="0.35">
      <c r="A71" s="30" t="s">
        <v>54</v>
      </c>
    </row>
    <row r="72" spans="1:19" ht="14.5" hidden="1" x14ac:dyDescent="0.35">
      <c r="A72" s="58" t="s">
        <v>55</v>
      </c>
    </row>
    <row r="73" spans="1:19" ht="14.5" hidden="1" x14ac:dyDescent="0.35">
      <c r="A73" s="30" t="s">
        <v>58</v>
      </c>
    </row>
    <row r="74" spans="1:19" ht="14.5" hidden="1" x14ac:dyDescent="0.35">
      <c r="A74" s="58" t="s">
        <v>57</v>
      </c>
    </row>
    <row r="75" spans="1:19" ht="14.5" hidden="1" x14ac:dyDescent="0.35">
      <c r="A75" s="30" t="s">
        <v>70</v>
      </c>
    </row>
    <row r="76" spans="1:19" ht="14.5" hidden="1" x14ac:dyDescent="0.35">
      <c r="A76" s="30" t="s">
        <v>69</v>
      </c>
    </row>
    <row r="77" spans="1:19" ht="14.5" hidden="1" x14ac:dyDescent="0.35">
      <c r="A77" s="30" t="s">
        <v>73</v>
      </c>
    </row>
    <row r="78" spans="1:19" ht="14.5" hidden="1" x14ac:dyDescent="0.35">
      <c r="A78" s="58" t="s">
        <v>72</v>
      </c>
    </row>
    <row r="79" spans="1:19" ht="14.5" hidden="1" x14ac:dyDescent="0.35">
      <c r="A79" s="30" t="s">
        <v>78</v>
      </c>
    </row>
    <row r="80" spans="1:19" ht="14.5" hidden="1" x14ac:dyDescent="0.35">
      <c r="A80" s="58" t="s">
        <v>77</v>
      </c>
    </row>
    <row r="81" spans="1:1" ht="14.5" hidden="1" x14ac:dyDescent="0.35">
      <c r="A81" s="30" t="s">
        <v>86</v>
      </c>
    </row>
    <row r="82" spans="1:1" ht="14.5" hidden="1" x14ac:dyDescent="0.35">
      <c r="A82" s="58" t="s">
        <v>85</v>
      </c>
    </row>
    <row r="83" spans="1:1" ht="14.5" hidden="1" x14ac:dyDescent="0.35">
      <c r="A83" s="30" t="s">
        <v>89</v>
      </c>
    </row>
    <row r="84" spans="1:1" ht="14.5" hidden="1" x14ac:dyDescent="0.35">
      <c r="A84" s="58" t="s">
        <v>88</v>
      </c>
    </row>
    <row r="85" spans="1:1" ht="14.5" hidden="1" x14ac:dyDescent="0.35">
      <c r="A85" s="30" t="s">
        <v>101</v>
      </c>
    </row>
    <row r="86" spans="1:1" ht="14.5" hidden="1" x14ac:dyDescent="0.35">
      <c r="A86" s="58" t="s">
        <v>100</v>
      </c>
    </row>
    <row r="87" spans="1:1" ht="14.5" x14ac:dyDescent="0.35">
      <c r="A87" s="30" t="s">
        <v>110</v>
      </c>
    </row>
    <row r="88" spans="1:1" ht="14.5" x14ac:dyDescent="0.35">
      <c r="A88" s="58" t="s">
        <v>109</v>
      </c>
    </row>
    <row r="93" spans="1:1" ht="14.5" x14ac:dyDescent="0.35">
      <c r="A93" s="16" t="s">
        <v>32</v>
      </c>
    </row>
    <row r="94" spans="1:1" ht="14.5" x14ac:dyDescent="0.35">
      <c r="A94" s="73" t="s">
        <v>35</v>
      </c>
    </row>
    <row r="95" spans="1:1" ht="14.5" x14ac:dyDescent="0.35">
      <c r="A95" s="16" t="s">
        <v>33</v>
      </c>
    </row>
    <row r="96" spans="1:1" ht="14.5" x14ac:dyDescent="0.35">
      <c r="A96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2024-02-29T15:30:53Z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