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426B0BFD-F279-4F25-BF78-6E06E6874CA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ORTH SHORE" sheetId="2" r:id="rId1"/>
  </sheets>
  <definedNames>
    <definedName name="_xlnm.Print_Area" localSheetId="0">'NORTH SHORE'!$A$1:$H$71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69" i="2" l="1"/>
  <c r="W26" i="2"/>
  <c r="U69" i="2"/>
  <c r="W22" i="2"/>
  <c r="W25" i="2"/>
  <c r="W24" i="2"/>
  <c r="T69" i="2"/>
  <c r="S22" i="2"/>
  <c r="S69" i="2" s="1"/>
  <c r="W23" i="2"/>
  <c r="W42" i="2"/>
  <c r="R41" i="2"/>
  <c r="R69" i="2" s="1"/>
  <c r="Q69" i="2"/>
  <c r="P69" i="2"/>
  <c r="W19" i="2"/>
  <c r="O65" i="2"/>
  <c r="W65" i="2" s="1"/>
  <c r="O63" i="2"/>
  <c r="W63" i="2" s="1"/>
  <c r="W64" i="2"/>
  <c r="W66" i="2"/>
  <c r="W67" i="2"/>
  <c r="W68" i="2"/>
  <c r="N69" i="2"/>
  <c r="W9" i="2"/>
  <c r="W60" i="2"/>
  <c r="M59" i="2"/>
  <c r="M69" i="2" s="1"/>
  <c r="W8" i="2"/>
  <c r="L69" i="2"/>
  <c r="W48" i="2"/>
  <c r="K69" i="2"/>
  <c r="W62" i="2"/>
  <c r="J61" i="2"/>
  <c r="W61" i="2" s="1"/>
  <c r="W58" i="2"/>
  <c r="I57" i="2"/>
  <c r="W57" i="2" s="1"/>
  <c r="W18" i="2"/>
  <c r="W41" i="2" l="1"/>
  <c r="O69" i="2"/>
  <c r="W59" i="2"/>
  <c r="J69" i="2"/>
  <c r="I69" i="2"/>
  <c r="H69" i="2"/>
</calcChain>
</file>

<file path=xl/sharedStrings.xml><?xml version="1.0" encoding="utf-8"?>
<sst xmlns="http://schemas.openxmlformats.org/spreadsheetml/2006/main" count="215" uniqueCount="137">
  <si>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</si>
  <si>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</si>
  <si>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</si>
  <si>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</si>
  <si>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</si>
  <si>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</si>
  <si>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</si>
  <si>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</si>
  <si>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</si>
  <si>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</si>
  <si>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</si>
  <si>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</si>
  <si>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SALEM -NORTH SHORE</t>
  </si>
  <si>
    <t>N/A</t>
  </si>
  <si>
    <t>7003-1631</t>
  </si>
  <si>
    <t>17.207</t>
  </si>
  <si>
    <t>DVOP</t>
  </si>
  <si>
    <t>4400-3067</t>
  </si>
  <si>
    <t>K103</t>
  </si>
  <si>
    <t>CT EOL 23CCSALENEGREA</t>
  </si>
  <si>
    <t>7003-1778</t>
  </si>
  <si>
    <t>K264</t>
  </si>
  <si>
    <t>7003-1630</t>
  </si>
  <si>
    <t>7002-6626</t>
  </si>
  <si>
    <t>K107</t>
  </si>
  <si>
    <t>K284</t>
  </si>
  <si>
    <t>CT EOL 23CCSALETRADE</t>
  </si>
  <si>
    <t>FAIN #</t>
  </si>
  <si>
    <t>ES38736-22-55-A-25</t>
  </si>
  <si>
    <t>TA38685-22-55-A-25</t>
  </si>
  <si>
    <t>DV35786-21-55-5-25</t>
  </si>
  <si>
    <t>AA-38535-22-55-A-25</t>
  </si>
  <si>
    <t>VENDOR CUSTOMER CODE</t>
  </si>
  <si>
    <t>UEI #</t>
  </si>
  <si>
    <t>HETQJFFB9CB9</t>
  </si>
  <si>
    <t>VC6000192137</t>
  </si>
  <si>
    <t>WPP SNAP EXPANSION</t>
  </si>
  <si>
    <t>FY20233067</t>
  </si>
  <si>
    <t>CT EOL 24CCSALEWP</t>
  </si>
  <si>
    <t>INITIAL AWARD FY24</t>
  </si>
  <si>
    <t>BUDGET #1 FY24</t>
  </si>
  <si>
    <t>JULY 1, 2023-SEPT. 30, 2023</t>
  </si>
  <si>
    <t>INITIAL AWARD FY24 MAY 31, 2023</t>
  </si>
  <si>
    <t>TO ADD WPP SNAP EXPANSION FUNDS</t>
  </si>
  <si>
    <t>CT EOL 24CCSALEWIA</t>
  </si>
  <si>
    <t>BUDGET #1 FY24 JULY 31, 2023</t>
  </si>
  <si>
    <t>TO ADD FY24 YOUTH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</si>
  <si>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</si>
  <si>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</si>
  <si>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</si>
  <si>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</si>
  <si>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#2 FY24</t>
  </si>
  <si>
    <t>DISLOCATED WORKER</t>
  </si>
  <si>
    <t>FWIADWK24A</t>
  </si>
  <si>
    <t>BUDGET #2 FY24 AUGUST 2, 2023</t>
  </si>
  <si>
    <t>TO ADD FY24 DISLOCATED WORKER FUNDS</t>
  </si>
  <si>
    <t>BUDGET #3 FY24</t>
  </si>
  <si>
    <t>TO ADD FY24 VETS FUNDS</t>
  </si>
  <si>
    <t>BUDGET #3 FY24 AUGUST 31, 2023</t>
  </si>
  <si>
    <t>JULY 1,2023-JUNE 30, 2024</t>
  </si>
  <si>
    <t>FVETS2023</t>
  </si>
  <si>
    <t>7002-6628</t>
  </si>
  <si>
    <t>K109</t>
  </si>
  <si>
    <t>CT EOL 24CCSALEVETSUI</t>
  </si>
  <si>
    <t>BUDGET #4 FY24</t>
  </si>
  <si>
    <t>CT EOL 24CCSALESOSWTF</t>
  </si>
  <si>
    <t>WORKFORCE TRAINING FUND</t>
  </si>
  <si>
    <t>WTRUSTF24</t>
  </si>
  <si>
    <t>7003-0135</t>
  </si>
  <si>
    <t>TO ADD WTF FUNDS</t>
  </si>
  <si>
    <t>BUDGET #4 FY24 SEPTEMBER 12, 2023</t>
  </si>
  <si>
    <t>BUDGET #5 FY24</t>
  </si>
  <si>
    <t>TO ADD FY24 ADULT FUNDS</t>
  </si>
  <si>
    <t>BUDGET #5 FY24 SEPTEMBER 26, 2023</t>
  </si>
  <si>
    <t>ADULT</t>
  </si>
  <si>
    <t>FWIAADT24A</t>
  </si>
  <si>
    <t>BUDGET #6 FY24</t>
  </si>
  <si>
    <t>TO ADD FY24 SOS FUNDS</t>
  </si>
  <si>
    <t>BUDGET #6 FY24 SEPTEMBER 27, 2023</t>
  </si>
  <si>
    <t>STATE ONE STOP</t>
  </si>
  <si>
    <t>STOSCC2024</t>
  </si>
  <si>
    <t>7003-0803</t>
  </si>
  <si>
    <t>BUDGET #7 FY24</t>
  </si>
  <si>
    <t>FWIAADT24B</t>
  </si>
  <si>
    <t>FWIADWK24B</t>
  </si>
  <si>
    <t>TO ADD WIOA FUNDS</t>
  </si>
  <si>
    <t>BUDGET #7 FY24 DEC 7, 2023</t>
  </si>
  <si>
    <t>BUDGET #8 FY24</t>
  </si>
  <si>
    <t>TO ADD PARTNER FUNDS</t>
  </si>
  <si>
    <t>BUDGET #8 FY24  JANUARY 24, 2024</t>
  </si>
  <si>
    <t>MRC</t>
  </si>
  <si>
    <t>F100VR0023</t>
  </si>
  <si>
    <t>4120-0020</t>
  </si>
  <si>
    <t>K133</t>
  </si>
  <si>
    <t>BUDGET #9 FY24</t>
  </si>
  <si>
    <t>DTA WPP  (JULY 1, 2023-JAN. 1, 2024)-settlement</t>
  </si>
  <si>
    <t>SPSS2024</t>
  </si>
  <si>
    <t>4400-1979</t>
  </si>
  <si>
    <t>K227</t>
  </si>
  <si>
    <t>DTA WPP  (JAN. 2, 2024-JUNE 30, 2024)</t>
  </si>
  <si>
    <t>TO ADD DTA WPP FUNDS</t>
  </si>
  <si>
    <t>BUDGET #9 FY24  FEB. 27, 2024</t>
  </si>
  <si>
    <t>BUDGET #10 FY24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</si>
  <si>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</si>
  <si>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</si>
  <si>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</si>
  <si>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</si>
  <si>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UI-35950-21-60-A-25</t>
  </si>
  <si>
    <t>JULY 1, 2024-SEPT 30, 2024</t>
  </si>
  <si>
    <t>TO ADD RESEA FUNDS</t>
  </si>
  <si>
    <t>BUDGET #10 FY24  FEB. 29, 2024</t>
  </si>
  <si>
    <t>BUDGET #11 FY24</t>
  </si>
  <si>
    <r>
      <t>TO ADD SHELTER SUPPLEMENTAL FUNDS</t>
    </r>
    <r>
      <rPr>
        <b/>
        <sz val="11"/>
        <color rgb="FFFF0000"/>
        <rFont val="Book Antiqua"/>
        <family val="1"/>
      </rPr>
      <t xml:space="preserve"> </t>
    </r>
  </si>
  <si>
    <t>BUDGET #11 FY24  MARCH 1, 2024</t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</si>
  <si>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</si>
  <si>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WKFO107424</t>
  </si>
  <si>
    <t>7002-1074</t>
  </si>
  <si>
    <t>K286</t>
  </si>
  <si>
    <t>BUDGET #12 FY24</t>
  </si>
  <si>
    <t xml:space="preserve">DOE-WDB Support  </t>
  </si>
  <si>
    <t>DOE2024</t>
  </si>
  <si>
    <t>7035-0002</t>
  </si>
  <si>
    <t>K228</t>
  </si>
  <si>
    <t xml:space="preserve">DOE INFRASTRUCTURE </t>
  </si>
  <si>
    <t>FV002A2322</t>
  </si>
  <si>
    <t>7038-0107</t>
  </si>
  <si>
    <t>K123</t>
  </si>
  <si>
    <t>BUDGET #12 FY24  MARCH 4, 2024</t>
  </si>
  <si>
    <t>BUDGET #13 FY24</t>
  </si>
  <si>
    <t>BUDGET #13 FY24  MARCH 4, 2024</t>
  </si>
  <si>
    <t>TO MAKE ADJUSTMENT FOR RETAINED AMOUNT</t>
  </si>
  <si>
    <t>BUDGET #14 FY24</t>
  </si>
  <si>
    <t>BUDGET #14 FY24  MARCH 13, 2024</t>
  </si>
  <si>
    <t>MA COMMISION FOR THE BLIND</t>
  </si>
  <si>
    <t> FH126A23VR</t>
  </si>
  <si>
    <t>4110-3021</t>
  </si>
  <si>
    <t>K222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</si>
</sst>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9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5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9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11" fillId="2" borderId="1" xfId="0" applyFont="1" applyFill="1" applyBorder="1" applyAlignment="1">
      <alignment horizontal="center" wrapText="1"/>
    </xf>
    <xf numFmtId="7" fontId="12" fillId="0" borderId="1" xfId="0" applyNumberFormat="1" applyFont="1" applyBorder="1" applyAlignment="1">
      <alignment horizontal="center" wrapText="1"/>
    </xf>
    <xf numFmtId="0" fontId="11" fillId="0" borderId="1" xfId="0" applyFont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4" fillId="0" borderId="0" xfId="0" applyFont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left"/>
    </xf>
    <xf numFmtId="49" fontId="12" fillId="0" borderId="1" xfId="0" applyNumberFormat="1" applyFont="1" applyBorder="1" applyAlignment="1">
      <alignment horizontal="center" wrapText="1"/>
    </xf>
    <xf numFmtId="0" fontId="12" fillId="0" borderId="1" xfId="0" applyFont="1" applyBorder="1"/>
    <xf numFmtId="0" fontId="12" fillId="0" borderId="1" xfId="0" quotePrefix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3" xfId="0" applyFont="1" applyBorder="1" applyAlignment="1">
      <alignment horizontal="center" wrapText="1"/>
    </xf>
    <xf numFmtId="0" fontId="12" fillId="0" borderId="2" xfId="0" applyFont="1" applyBorder="1" applyAlignment="1">
      <alignment wrapText="1"/>
    </xf>
    <xf numFmtId="7" fontId="12" fillId="0" borderId="0" xfId="0" applyNumberFormat="1" applyFont="1"/>
    <xf numFmtId="0" fontId="18" fillId="0" borderId="1" xfId="0" applyFont="1" applyBorder="1" applyAlignment="1">
      <alignment horizontal="center"/>
    </xf>
    <xf numFmtId="0" fontId="12" fillId="0" borderId="2" xfId="0" quotePrefix="1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44" fontId="12" fillId="0" borderId="1" xfId="1" applyFont="1" applyFill="1" applyBorder="1" applyAlignment="1">
      <alignment horizontal="center" wrapText="1"/>
    </xf>
    <xf numFmtId="44" fontId="12" fillId="0" borderId="1" xfId="1" applyFont="1" applyFill="1" applyBorder="1" applyAlignment="1">
      <alignment horizontal="center"/>
    </xf>
    <xf numFmtId="44" fontId="13" fillId="0" borderId="1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44" fontId="7" fillId="0" borderId="0" xfId="0" applyNumberFormat="1" applyFont="1"/>
    <xf numFmtId="0" fontId="4" fillId="0" borderId="0" xfId="0" applyFont="1"/>
    <xf numFmtId="0" fontId="12" fillId="0" borderId="0" xfId="0" applyFont="1" applyAlignment="1">
      <alignment horizontal="left"/>
    </xf>
    <xf numFmtId="0" fontId="18" fillId="0" borderId="1" xfId="0" quotePrefix="1" applyFont="1" applyBorder="1" applyAlignment="1">
      <alignment horizontal="center" vertical="center" wrapText="1"/>
    </xf>
    <xf numFmtId="44" fontId="12" fillId="0" borderId="4" xfId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44" fontId="12" fillId="0" borderId="1" xfId="1" applyFont="1" applyFill="1" applyBorder="1"/>
    <xf numFmtId="37" fontId="12" fillId="0" borderId="1" xfId="2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20" fillId="3" borderId="6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44" fontId="12" fillId="0" borderId="3" xfId="1" applyFont="1" applyFill="1" applyBorder="1" applyAlignment="1">
      <alignment horizontal="center"/>
    </xf>
    <xf numFmtId="0" fontId="22" fillId="0" borderId="0" xfId="0" applyFont="1"/>
    <xf numFmtId="0" fontId="10" fillId="0" borderId="1" xfId="0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0" fontId="12" fillId="0" borderId="1" xfId="0" quotePrefix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/>
    </xf>
    <xf numFmtId="0" fontId="24" fillId="0" borderId="0" xfId="0" applyFont="1" applyAlignment="1">
      <alignment horizontal="center"/>
    </xf>
    <xf numFmtId="44" fontId="12" fillId="0" borderId="1" xfId="1" applyFont="1" applyBorder="1" applyAlignment="1">
      <alignment horizontal="center" wrapText="1"/>
    </xf>
    <xf numFmtId="0" fontId="25" fillId="0" borderId="7" xfId="0" applyFont="1" applyBorder="1" applyAlignment="1">
      <alignment horizontal="center" wrapText="1"/>
    </xf>
    <xf numFmtId="0" fontId="19" fillId="0" borderId="1" xfId="0" applyFont="1" applyBorder="1"/>
    <xf numFmtId="0" fontId="26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28" fillId="0" borderId="7" xfId="0" applyFont="1" applyBorder="1" applyAlignment="1">
      <alignment horizontal="center" wrapText="1"/>
    </xf>
    <xf numFmtId="0" fontId="19" fillId="0" borderId="9" xfId="0" applyFont="1" applyBorder="1" applyAlignment="1">
      <alignment horizontal="center"/>
    </xf>
    <xf numFmtId="0" fontId="17" fillId="0" borderId="1" xfId="0" applyFont="1" applyBorder="1" applyAlignment="1">
      <alignment horizontal="left" vertical="top"/>
    </xf>
    <xf numFmtId="0" fontId="19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center" wrapText="1"/>
    </xf>
    <xf numFmtId="0" fontId="17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26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10"/>
  <sheetViews>
    <sheetView tabSelected="1" topLeftCell="C5" zoomScaleNormal="100" workbookViewId="0">
      <selection activeCell="V26" sqref="V26"/>
    </sheetView>
  </sheetViews>
  <sheetFormatPr defaultColWidth="9.1796875" defaultRowHeight="12" x14ac:dyDescent="0.3"/>
  <cols>
    <col min="1" max="1" width="95.179687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1796875" style="2" customWidth="1"/>
    <col min="7" max="7" width="21" style="2" customWidth="1"/>
    <col min="8" max="8" width="14.08984375" style="2" hidden="1" customWidth="1"/>
    <col min="9" max="18" width="24.26953125" style="2" hidden="1" customWidth="1"/>
    <col min="19" max="19" width="20" style="2" hidden="1" customWidth="1"/>
    <col min="20" max="20" width="19" style="2" hidden="1" customWidth="1"/>
    <col min="21" max="21" width="24.26953125" style="2" hidden="1" customWidth="1"/>
    <col min="22" max="22" width="24.26953125" style="2" customWidth="1"/>
    <col min="23" max="23" width="12.1796875" style="3" hidden="1" customWidth="1"/>
    <col min="24" max="24" width="12" style="3" bestFit="1" customWidth="1"/>
    <col min="25" max="16384" width="9.1796875" style="3"/>
  </cols>
  <sheetData>
    <row r="1" spans="1:23" ht="20.5" x14ac:dyDescent="0.45">
      <c r="A1" s="3" t="s">
        <v>11</v>
      </c>
      <c r="B1" s="91" t="s">
        <v>10</v>
      </c>
      <c r="C1" s="92"/>
      <c r="D1" s="92"/>
      <c r="E1" s="92"/>
      <c r="F1" s="92"/>
      <c r="G1" s="92"/>
      <c r="H1" s="92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</row>
    <row r="2" spans="1:23" ht="20.5" x14ac:dyDescent="0.45">
      <c r="A2" s="4"/>
      <c r="B2" s="12"/>
      <c r="C2" s="12"/>
      <c r="D2" s="12"/>
      <c r="E2" s="13"/>
      <c r="F2" s="13"/>
      <c r="G2" s="13"/>
    </row>
    <row r="3" spans="1:23" ht="20.5" x14ac:dyDescent="0.45">
      <c r="A3" s="36" t="s">
        <v>12</v>
      </c>
      <c r="B3" s="12" t="s">
        <v>7</v>
      </c>
      <c r="C3" s="1"/>
    </row>
    <row r="4" spans="1:23" ht="21" thickBot="1" x14ac:dyDescent="0.5">
      <c r="A4" s="4"/>
      <c r="B4" s="5"/>
      <c r="C4" s="1"/>
    </row>
    <row r="5" spans="1:23" s="16" customFormat="1" ht="29.5" thickBot="1" x14ac:dyDescent="0.4">
      <c r="A5" s="14"/>
      <c r="B5" s="15" t="s">
        <v>2</v>
      </c>
      <c r="C5" s="15" t="s">
        <v>3</v>
      </c>
      <c r="D5" s="15" t="s">
        <v>4</v>
      </c>
      <c r="E5" s="15" t="s">
        <v>5</v>
      </c>
      <c r="F5" s="15" t="s">
        <v>1</v>
      </c>
      <c r="G5" s="60" t="s">
        <v>27</v>
      </c>
      <c r="H5" s="15" t="s">
        <v>39</v>
      </c>
      <c r="I5" s="60" t="s">
        <v>40</v>
      </c>
      <c r="J5" s="60" t="s">
        <v>51</v>
      </c>
      <c r="K5" s="60" t="s">
        <v>56</v>
      </c>
      <c r="L5" s="60" t="s">
        <v>64</v>
      </c>
      <c r="M5" s="60" t="s">
        <v>71</v>
      </c>
      <c r="N5" s="60" t="s">
        <v>76</v>
      </c>
      <c r="O5" s="60" t="s">
        <v>82</v>
      </c>
      <c r="P5" s="60" t="s">
        <v>87</v>
      </c>
      <c r="Q5" s="60" t="s">
        <v>94</v>
      </c>
      <c r="R5" s="60" t="s">
        <v>102</v>
      </c>
      <c r="S5" s="60" t="s">
        <v>111</v>
      </c>
      <c r="T5" s="60" t="s">
        <v>118</v>
      </c>
      <c r="U5" s="60" t="s">
        <v>128</v>
      </c>
      <c r="V5" s="60" t="s">
        <v>131</v>
      </c>
      <c r="W5" s="38" t="s">
        <v>6</v>
      </c>
    </row>
    <row r="6" spans="1:23" s="6" customFormat="1" ht="14.5" hidden="1" x14ac:dyDescent="0.35">
      <c r="A6" s="15" t="s">
        <v>8</v>
      </c>
      <c r="B6" s="17"/>
      <c r="C6" s="18"/>
      <c r="D6" s="18"/>
      <c r="E6" s="19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2"/>
    </row>
    <row r="7" spans="1:23" s="7" customFormat="1" ht="15" hidden="1" x14ac:dyDescent="0.35">
      <c r="A7" s="21" t="s">
        <v>65</v>
      </c>
      <c r="B7" s="17"/>
      <c r="C7" s="18"/>
      <c r="D7" s="18"/>
      <c r="E7" s="19"/>
      <c r="F7" s="20"/>
      <c r="G7" s="20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2"/>
    </row>
    <row r="8" spans="1:23" s="7" customFormat="1" ht="15" hidden="1" x14ac:dyDescent="0.35">
      <c r="A8" s="39" t="s">
        <v>66</v>
      </c>
      <c r="B8" s="23" t="s">
        <v>48</v>
      </c>
      <c r="C8" s="51" t="s">
        <v>67</v>
      </c>
      <c r="D8" s="67" t="s">
        <v>68</v>
      </c>
      <c r="E8" s="68" t="s">
        <v>21</v>
      </c>
      <c r="F8" s="21" t="s">
        <v>13</v>
      </c>
      <c r="G8" s="21"/>
      <c r="H8" s="26"/>
      <c r="I8" s="26"/>
      <c r="J8" s="26"/>
      <c r="K8" s="26"/>
      <c r="L8" s="79">
        <v>95000</v>
      </c>
      <c r="M8" s="79"/>
      <c r="N8" s="79"/>
      <c r="O8" s="79"/>
      <c r="P8" s="79"/>
      <c r="Q8" s="79"/>
      <c r="R8" s="79"/>
      <c r="S8" s="79"/>
      <c r="T8" s="79"/>
      <c r="U8" s="79"/>
      <c r="V8" s="79"/>
      <c r="W8" s="66">
        <f>SUM(L8)</f>
        <v>95000</v>
      </c>
    </row>
    <row r="9" spans="1:23" s="7" customFormat="1" ht="15.5" hidden="1" thickBot="1" x14ac:dyDescent="0.4">
      <c r="A9" s="45" t="s">
        <v>79</v>
      </c>
      <c r="B9" s="76" t="s">
        <v>48</v>
      </c>
      <c r="C9" s="69" t="s">
        <v>80</v>
      </c>
      <c r="D9" s="67" t="s">
        <v>81</v>
      </c>
      <c r="E9" s="67" t="s">
        <v>25</v>
      </c>
      <c r="F9" s="23" t="s">
        <v>13</v>
      </c>
      <c r="G9" s="23"/>
      <c r="H9" s="24"/>
      <c r="I9" s="24"/>
      <c r="J9" s="24"/>
      <c r="K9" s="24"/>
      <c r="L9" s="75"/>
      <c r="M9" s="75"/>
      <c r="N9" s="75">
        <v>387403</v>
      </c>
      <c r="O9" s="75"/>
      <c r="P9" s="75"/>
      <c r="Q9" s="75"/>
      <c r="R9" s="75"/>
      <c r="S9" s="75"/>
      <c r="T9" s="75"/>
      <c r="U9" s="75"/>
      <c r="V9" s="75"/>
      <c r="W9" s="66">
        <f>SUM(N9)</f>
        <v>387403</v>
      </c>
    </row>
    <row r="10" spans="1:23" s="7" customFormat="1" ht="15.5" hidden="1" thickTop="1" x14ac:dyDescent="0.35">
      <c r="A10" s="45"/>
      <c r="B10" s="23"/>
      <c r="C10" s="21"/>
      <c r="D10" s="21"/>
      <c r="E10" s="21"/>
      <c r="F10" s="23"/>
      <c r="G10" s="23"/>
      <c r="H10" s="24"/>
      <c r="I10" s="24"/>
      <c r="J10" s="24"/>
      <c r="K10" s="24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66"/>
    </row>
    <row r="11" spans="1:23" s="7" customFormat="1" ht="15" hidden="1" x14ac:dyDescent="0.35">
      <c r="A11" s="45"/>
      <c r="B11" s="23"/>
      <c r="C11" s="40"/>
      <c r="D11" s="40"/>
      <c r="E11" s="40"/>
      <c r="F11" s="23"/>
      <c r="G11" s="23"/>
      <c r="H11" s="24"/>
      <c r="I11" s="24"/>
      <c r="J11" s="24"/>
      <c r="K11" s="24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66"/>
    </row>
    <row r="12" spans="1:23" s="7" customFormat="1" ht="15" x14ac:dyDescent="0.35">
      <c r="A12" s="15" t="s">
        <v>8</v>
      </c>
      <c r="B12" s="23"/>
      <c r="C12" s="40"/>
      <c r="D12" s="40"/>
      <c r="E12" s="40"/>
      <c r="F12" s="23"/>
      <c r="G12" s="23"/>
      <c r="H12" s="24"/>
      <c r="I12" s="24"/>
      <c r="J12" s="24"/>
      <c r="K12" s="24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66"/>
    </row>
    <row r="13" spans="1:23" s="7" customFormat="1" ht="15" x14ac:dyDescent="0.35">
      <c r="A13" s="21" t="s">
        <v>38</v>
      </c>
      <c r="B13" s="23"/>
      <c r="C13" s="40"/>
      <c r="D13" s="40"/>
      <c r="E13" s="40"/>
      <c r="F13" s="23"/>
      <c r="G13" s="23"/>
      <c r="H13" s="24"/>
      <c r="I13" s="24"/>
      <c r="J13" s="24"/>
      <c r="K13" s="24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66"/>
    </row>
    <row r="14" spans="1:23" s="7" customFormat="1" ht="15" hidden="1" x14ac:dyDescent="0.35">
      <c r="A14" s="37"/>
      <c r="B14" s="23"/>
      <c r="C14" s="38"/>
      <c r="D14" s="38"/>
      <c r="E14" s="21"/>
      <c r="F14" s="23"/>
      <c r="G14" s="70"/>
      <c r="H14" s="24"/>
      <c r="I14" s="24"/>
      <c r="J14" s="24"/>
      <c r="K14" s="24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66"/>
    </row>
    <row r="15" spans="1:23" s="7" customFormat="1" ht="15" hidden="1" x14ac:dyDescent="0.35">
      <c r="A15" s="37"/>
      <c r="B15" s="23"/>
      <c r="C15" s="38"/>
      <c r="D15" s="38"/>
      <c r="E15" s="21"/>
      <c r="F15" s="23"/>
      <c r="G15" s="70"/>
      <c r="H15" s="24"/>
      <c r="I15" s="24"/>
      <c r="J15" s="24"/>
      <c r="K15" s="24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66"/>
    </row>
    <row r="16" spans="1:23" s="7" customFormat="1" ht="15" hidden="1" x14ac:dyDescent="0.35">
      <c r="A16" s="37"/>
      <c r="B16" s="23"/>
      <c r="C16" s="21"/>
      <c r="D16" s="21" t="s">
        <v>23</v>
      </c>
      <c r="E16" s="21" t="s">
        <v>24</v>
      </c>
      <c r="F16" s="23" t="s">
        <v>15</v>
      </c>
      <c r="G16" s="70" t="s">
        <v>28</v>
      </c>
      <c r="H16" s="24"/>
      <c r="I16" s="24"/>
      <c r="J16" s="24"/>
      <c r="K16" s="24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66"/>
    </row>
    <row r="17" spans="1:23" s="7" customFormat="1" ht="15" hidden="1" x14ac:dyDescent="0.35">
      <c r="A17" s="37"/>
      <c r="B17" s="23"/>
      <c r="C17" s="21"/>
      <c r="D17" s="21" t="s">
        <v>23</v>
      </c>
      <c r="E17" s="21" t="s">
        <v>24</v>
      </c>
      <c r="F17" s="23" t="s">
        <v>15</v>
      </c>
      <c r="G17" s="70" t="s">
        <v>28</v>
      </c>
      <c r="H17" s="24"/>
      <c r="I17" s="24"/>
      <c r="J17" s="24"/>
      <c r="K17" s="24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66"/>
    </row>
    <row r="18" spans="1:23" s="7" customFormat="1" ht="15" hidden="1" x14ac:dyDescent="0.35">
      <c r="A18" s="37" t="s">
        <v>36</v>
      </c>
      <c r="B18" s="23" t="s">
        <v>41</v>
      </c>
      <c r="C18" s="20" t="s">
        <v>37</v>
      </c>
      <c r="D18" s="20" t="s">
        <v>17</v>
      </c>
      <c r="E18" s="20" t="s">
        <v>18</v>
      </c>
      <c r="F18" s="74">
        <v>10.561</v>
      </c>
      <c r="G18" s="23"/>
      <c r="H18" s="75">
        <v>4827.2000000000007</v>
      </c>
      <c r="I18" s="24"/>
      <c r="J18" s="24"/>
      <c r="K18" s="24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66">
        <f>SUM(H18:I18)</f>
        <v>4827.2000000000007</v>
      </c>
    </row>
    <row r="19" spans="1:23" s="7" customFormat="1" ht="15.5" hidden="1" x14ac:dyDescent="0.35">
      <c r="A19" s="81" t="s">
        <v>90</v>
      </c>
      <c r="B19" s="23" t="s">
        <v>48</v>
      </c>
      <c r="C19" s="82" t="s">
        <v>91</v>
      </c>
      <c r="D19" s="82" t="s">
        <v>92</v>
      </c>
      <c r="E19" s="65" t="s">
        <v>93</v>
      </c>
      <c r="F19" s="83" t="s">
        <v>13</v>
      </c>
      <c r="G19" s="23"/>
      <c r="H19" s="75"/>
      <c r="I19" s="24"/>
      <c r="J19" s="24"/>
      <c r="K19" s="24"/>
      <c r="L19" s="75"/>
      <c r="M19" s="75"/>
      <c r="N19" s="75"/>
      <c r="O19" s="75"/>
      <c r="P19" s="75">
        <v>7142.95</v>
      </c>
      <c r="Q19" s="75"/>
      <c r="R19" s="75"/>
      <c r="S19" s="75"/>
      <c r="T19" s="75"/>
      <c r="U19" s="75"/>
      <c r="V19" s="75"/>
      <c r="W19" s="66">
        <f>SUM(P19)</f>
        <v>7142.95</v>
      </c>
    </row>
    <row r="20" spans="1:23" s="7" customFormat="1" ht="15" hidden="1" x14ac:dyDescent="0.35">
      <c r="A20" s="81" t="s">
        <v>95</v>
      </c>
      <c r="B20" s="23" t="s">
        <v>48</v>
      </c>
      <c r="C20" s="84" t="s">
        <v>96</v>
      </c>
      <c r="D20" s="84" t="s">
        <v>97</v>
      </c>
      <c r="E20" s="21" t="s">
        <v>98</v>
      </c>
      <c r="F20" s="21" t="s">
        <v>13</v>
      </c>
      <c r="G20" s="23"/>
      <c r="H20" s="75"/>
      <c r="I20" s="24"/>
      <c r="J20" s="24"/>
      <c r="K20" s="24"/>
      <c r="L20" s="75"/>
      <c r="M20" s="75"/>
      <c r="N20" s="75"/>
      <c r="O20" s="75"/>
      <c r="P20" s="75"/>
      <c r="Q20" s="75">
        <v>5654.0133402918145</v>
      </c>
      <c r="R20" s="75"/>
      <c r="S20" s="75"/>
      <c r="T20" s="75"/>
      <c r="U20" s="75"/>
      <c r="V20" s="75"/>
      <c r="W20" s="66"/>
    </row>
    <row r="21" spans="1:23" s="7" customFormat="1" ht="15" hidden="1" x14ac:dyDescent="0.35">
      <c r="A21" s="37" t="s">
        <v>99</v>
      </c>
      <c r="B21" s="23" t="s">
        <v>48</v>
      </c>
      <c r="C21" s="86" t="s">
        <v>96</v>
      </c>
      <c r="D21" s="86" t="s">
        <v>97</v>
      </c>
      <c r="E21" s="21" t="s">
        <v>98</v>
      </c>
      <c r="F21" s="21" t="s">
        <v>13</v>
      </c>
      <c r="G21" s="23"/>
      <c r="H21" s="75"/>
      <c r="I21" s="24"/>
      <c r="J21" s="24"/>
      <c r="K21" s="24"/>
      <c r="L21" s="75"/>
      <c r="M21" s="75"/>
      <c r="N21" s="75"/>
      <c r="O21" s="75"/>
      <c r="P21" s="75"/>
      <c r="Q21" s="75">
        <v>5654.0133402918145</v>
      </c>
      <c r="R21" s="75"/>
      <c r="S21" s="75"/>
      <c r="T21" s="75"/>
      <c r="U21" s="75"/>
      <c r="V21" s="75"/>
      <c r="W21" s="66"/>
    </row>
    <row r="22" spans="1:23" s="7" customFormat="1" ht="15" hidden="1" x14ac:dyDescent="0.35">
      <c r="A22" s="37" t="s">
        <v>114</v>
      </c>
      <c r="B22" s="44" t="s">
        <v>48</v>
      </c>
      <c r="C22" s="49" t="s">
        <v>115</v>
      </c>
      <c r="D22" s="49" t="s">
        <v>116</v>
      </c>
      <c r="E22" s="49" t="s">
        <v>117</v>
      </c>
      <c r="F22" s="21"/>
      <c r="G22" s="23"/>
      <c r="H22" s="75"/>
      <c r="I22" s="24"/>
      <c r="J22" s="24"/>
      <c r="K22" s="24"/>
      <c r="L22" s="75"/>
      <c r="M22" s="75"/>
      <c r="N22" s="75"/>
      <c r="O22" s="75"/>
      <c r="P22" s="75"/>
      <c r="Q22" s="75"/>
      <c r="R22" s="75"/>
      <c r="S22" s="75">
        <f>170025-1</f>
        <v>170024</v>
      </c>
      <c r="T22" s="75"/>
      <c r="U22" s="75">
        <v>-45408.55</v>
      </c>
      <c r="V22" s="75"/>
      <c r="W22" s="66">
        <f>SUM(S22:U22)</f>
        <v>124615.45</v>
      </c>
    </row>
    <row r="23" spans="1:23" s="7" customFormat="1" ht="15" hidden="1" x14ac:dyDescent="0.35">
      <c r="A23" s="37" t="s">
        <v>114</v>
      </c>
      <c r="B23" s="23" t="s">
        <v>50</v>
      </c>
      <c r="C23" s="49" t="s">
        <v>115</v>
      </c>
      <c r="D23" s="49" t="s">
        <v>116</v>
      </c>
      <c r="E23" s="49" t="s">
        <v>117</v>
      </c>
      <c r="F23" s="21"/>
      <c r="G23" s="23"/>
      <c r="H23" s="75"/>
      <c r="I23" s="24"/>
      <c r="J23" s="24"/>
      <c r="K23" s="24"/>
      <c r="L23" s="75"/>
      <c r="M23" s="75"/>
      <c r="N23" s="75"/>
      <c r="O23" s="75"/>
      <c r="P23" s="75"/>
      <c r="Q23" s="75"/>
      <c r="R23" s="75"/>
      <c r="S23" s="75">
        <v>1</v>
      </c>
      <c r="T23" s="75"/>
      <c r="U23" s="75"/>
      <c r="V23" s="75"/>
      <c r="W23" s="66">
        <f>S23</f>
        <v>1</v>
      </c>
    </row>
    <row r="24" spans="1:23" s="7" customFormat="1" ht="15.5" hidden="1" x14ac:dyDescent="0.35">
      <c r="A24" s="87" t="s">
        <v>119</v>
      </c>
      <c r="B24" s="44" t="s">
        <v>48</v>
      </c>
      <c r="C24" s="88" t="s">
        <v>120</v>
      </c>
      <c r="D24" s="88" t="s">
        <v>121</v>
      </c>
      <c r="E24" s="89" t="s">
        <v>122</v>
      </c>
      <c r="F24" s="21" t="s">
        <v>13</v>
      </c>
      <c r="G24" s="23"/>
      <c r="H24" s="75"/>
      <c r="I24" s="24"/>
      <c r="J24" s="24"/>
      <c r="K24" s="24"/>
      <c r="L24" s="75"/>
      <c r="M24" s="75"/>
      <c r="N24" s="75"/>
      <c r="O24" s="75"/>
      <c r="P24" s="75"/>
      <c r="Q24" s="75"/>
      <c r="R24" s="75"/>
      <c r="S24" s="75"/>
      <c r="T24" s="75">
        <v>4808.41</v>
      </c>
      <c r="U24" s="75"/>
      <c r="V24" s="75"/>
      <c r="W24" s="66">
        <f>SUM(T24)</f>
        <v>4808.41</v>
      </c>
    </row>
    <row r="25" spans="1:23" s="7" customFormat="1" ht="15.5" hidden="1" x14ac:dyDescent="0.35">
      <c r="A25" s="90" t="s">
        <v>123</v>
      </c>
      <c r="B25" s="44" t="s">
        <v>48</v>
      </c>
      <c r="C25" s="88" t="s">
        <v>124</v>
      </c>
      <c r="D25" s="88" t="s">
        <v>125</v>
      </c>
      <c r="E25" s="89" t="s">
        <v>126</v>
      </c>
      <c r="F25" s="21" t="s">
        <v>13</v>
      </c>
      <c r="G25" s="23"/>
      <c r="H25" s="75"/>
      <c r="I25" s="24"/>
      <c r="J25" s="24"/>
      <c r="K25" s="24"/>
      <c r="L25" s="75"/>
      <c r="M25" s="75"/>
      <c r="N25" s="75"/>
      <c r="O25" s="75"/>
      <c r="P25" s="75"/>
      <c r="Q25" s="75"/>
      <c r="R25" s="75"/>
      <c r="S25" s="75"/>
      <c r="T25" s="75">
        <v>3606.31</v>
      </c>
      <c r="U25" s="75"/>
      <c r="V25" s="75"/>
      <c r="W25" s="66">
        <f>SUM(T25)</f>
        <v>3606.31</v>
      </c>
    </row>
    <row r="26" spans="1:23" s="7" customFormat="1" ht="15.5" x14ac:dyDescent="0.35">
      <c r="A26" s="37" t="s">
        <v>133</v>
      </c>
      <c r="B26" s="44" t="s">
        <v>48</v>
      </c>
      <c r="C26" s="93" t="s">
        <v>134</v>
      </c>
      <c r="D26" s="94" t="s">
        <v>135</v>
      </c>
      <c r="E26" s="65" t="s">
        <v>136</v>
      </c>
      <c r="F26" s="21" t="s">
        <v>13</v>
      </c>
      <c r="G26" s="23"/>
      <c r="H26" s="75"/>
      <c r="I26" s="24"/>
      <c r="J26" s="24"/>
      <c r="K26" s="24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>
        <v>3000</v>
      </c>
      <c r="W26" s="66">
        <f>V26</f>
        <v>3000</v>
      </c>
    </row>
    <row r="27" spans="1:23" s="7" customFormat="1" ht="15" x14ac:dyDescent="0.35">
      <c r="A27" s="37"/>
      <c r="B27" s="23"/>
      <c r="C27" s="20"/>
      <c r="D27" s="20"/>
      <c r="E27" s="20"/>
      <c r="F27" s="74"/>
      <c r="G27" s="23"/>
      <c r="H27" s="75"/>
      <c r="I27" s="24"/>
      <c r="J27" s="24"/>
      <c r="K27" s="24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66"/>
    </row>
    <row r="28" spans="1:23" s="7" customFormat="1" ht="15" x14ac:dyDescent="0.35">
      <c r="A28" s="37"/>
      <c r="B28" s="59"/>
      <c r="C28" s="21"/>
      <c r="D28" s="21"/>
      <c r="E28" s="21"/>
      <c r="F28" s="23"/>
      <c r="G28" s="23"/>
      <c r="H28" s="24"/>
      <c r="I28" s="24"/>
      <c r="J28" s="24"/>
      <c r="K28" s="24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66"/>
    </row>
    <row r="29" spans="1:23" s="7" customFormat="1" ht="15" x14ac:dyDescent="0.35">
      <c r="A29" s="37"/>
      <c r="B29" s="59"/>
      <c r="C29" s="21"/>
      <c r="D29" s="21"/>
      <c r="E29" s="21"/>
      <c r="F29" s="23"/>
      <c r="G29" s="23"/>
      <c r="H29" s="24"/>
      <c r="I29" s="24"/>
      <c r="J29" s="24"/>
      <c r="K29" s="24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66"/>
    </row>
    <row r="30" spans="1:23" s="8" customFormat="1" ht="15" hidden="1" x14ac:dyDescent="0.35">
      <c r="A30" s="15" t="s">
        <v>8</v>
      </c>
      <c r="B30" s="17"/>
      <c r="C30" s="20"/>
      <c r="D30" s="20"/>
      <c r="E30" s="17"/>
      <c r="F30" s="17"/>
      <c r="G30" s="17"/>
      <c r="H30" s="24"/>
      <c r="I30" s="24"/>
      <c r="J30" s="24"/>
      <c r="K30" s="24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66"/>
    </row>
    <row r="31" spans="1:23" s="7" customFormat="1" ht="15" hidden="1" x14ac:dyDescent="0.35">
      <c r="A31" s="21" t="s">
        <v>26</v>
      </c>
      <c r="B31" s="17"/>
      <c r="C31" s="20"/>
      <c r="D31" s="20"/>
      <c r="E31" s="17"/>
      <c r="F31" s="17"/>
      <c r="G31" s="17"/>
      <c r="H31" s="24"/>
      <c r="I31" s="24"/>
      <c r="J31" s="24"/>
      <c r="K31" s="24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66"/>
    </row>
    <row r="32" spans="1:23" s="8" customFormat="1" ht="15" hidden="1" x14ac:dyDescent="0.35">
      <c r="A32" s="41"/>
      <c r="B32" s="23"/>
      <c r="C32" s="55"/>
      <c r="D32" s="49"/>
      <c r="E32" s="49"/>
      <c r="F32" s="21"/>
      <c r="G32" s="70" t="s">
        <v>29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66"/>
    </row>
    <row r="33" spans="1:24" s="8" customFormat="1" ht="15" hidden="1" x14ac:dyDescent="0.35">
      <c r="A33" s="41"/>
      <c r="B33" s="23"/>
      <c r="C33" s="55"/>
      <c r="D33" s="49"/>
      <c r="E33" s="49"/>
      <c r="F33" s="21"/>
      <c r="G33" s="70" t="s">
        <v>29</v>
      </c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66"/>
    </row>
    <row r="34" spans="1:24" s="7" customFormat="1" ht="15" hidden="1" x14ac:dyDescent="0.35">
      <c r="A34" s="41"/>
      <c r="B34" s="23"/>
      <c r="C34" s="21"/>
      <c r="D34" s="21"/>
      <c r="E34" s="21"/>
      <c r="F34" s="21"/>
      <c r="G34" s="21"/>
      <c r="H34" s="24"/>
      <c r="I34" s="24"/>
      <c r="J34" s="24"/>
      <c r="K34" s="24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66"/>
    </row>
    <row r="35" spans="1:24" s="7" customFormat="1" ht="15" hidden="1" x14ac:dyDescent="0.35">
      <c r="A35" s="43"/>
      <c r="B35" s="50"/>
      <c r="C35" s="21"/>
      <c r="D35" s="21"/>
      <c r="E35" s="21"/>
      <c r="F35" s="21"/>
      <c r="G35" s="21"/>
      <c r="H35" s="24"/>
      <c r="I35" s="24"/>
      <c r="J35" s="24"/>
      <c r="K35" s="24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66"/>
    </row>
    <row r="36" spans="1:24" s="7" customFormat="1" ht="15" hidden="1" x14ac:dyDescent="0.35">
      <c r="A36" s="43"/>
      <c r="B36" s="23"/>
      <c r="C36" s="21"/>
      <c r="D36" s="21"/>
      <c r="E36" s="21"/>
      <c r="F36" s="21"/>
      <c r="G36" s="21"/>
      <c r="H36" s="24"/>
      <c r="I36" s="24"/>
      <c r="J36" s="24"/>
      <c r="K36" s="24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66"/>
    </row>
    <row r="37" spans="1:24" s="6" customFormat="1" ht="14.5" hidden="1" x14ac:dyDescent="0.35">
      <c r="A37" s="43"/>
      <c r="B37" s="23"/>
      <c r="C37" s="21"/>
      <c r="D37" s="21"/>
      <c r="E37" s="21"/>
      <c r="F37" s="21"/>
      <c r="G37" s="21"/>
      <c r="H37" s="24"/>
      <c r="I37" s="24"/>
      <c r="J37" s="24"/>
      <c r="K37" s="24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66"/>
    </row>
    <row r="38" spans="1:24" s="6" customFormat="1" ht="14.5" hidden="1" x14ac:dyDescent="0.35">
      <c r="A38" s="9"/>
      <c r="B38" s="17"/>
      <c r="C38" s="18"/>
      <c r="D38" s="18"/>
      <c r="E38" s="19"/>
      <c r="F38" s="20"/>
      <c r="G38" s="20"/>
      <c r="H38" s="24"/>
      <c r="I38" s="24"/>
      <c r="J38" s="24"/>
      <c r="K38" s="24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66"/>
    </row>
    <row r="39" spans="1:24" s="7" customFormat="1" ht="15" hidden="1" x14ac:dyDescent="0.35">
      <c r="A39" s="15" t="s">
        <v>8</v>
      </c>
      <c r="B39" s="17"/>
      <c r="C39" s="18"/>
      <c r="D39" s="18"/>
      <c r="E39" s="19"/>
      <c r="F39" s="20"/>
      <c r="G39" s="20"/>
      <c r="H39" s="24"/>
      <c r="I39" s="24"/>
      <c r="J39" s="24"/>
      <c r="K39" s="24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66"/>
    </row>
    <row r="40" spans="1:24" s="8" customFormat="1" ht="15" hidden="1" x14ac:dyDescent="0.35">
      <c r="A40" s="21" t="s">
        <v>19</v>
      </c>
      <c r="B40" s="17"/>
      <c r="C40" s="25"/>
      <c r="D40" s="25"/>
      <c r="E40" s="25"/>
      <c r="F40" s="17"/>
      <c r="G40" s="17"/>
      <c r="H40" s="24"/>
      <c r="I40" s="24"/>
      <c r="J40" s="24"/>
      <c r="K40" s="24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66"/>
    </row>
    <row r="41" spans="1:24" s="8" customFormat="1" ht="15.5" hidden="1" x14ac:dyDescent="0.35">
      <c r="A41" s="61" t="s">
        <v>103</v>
      </c>
      <c r="B41" s="76" t="s">
        <v>48</v>
      </c>
      <c r="C41" s="21" t="s">
        <v>104</v>
      </c>
      <c r="D41" s="21" t="s">
        <v>105</v>
      </c>
      <c r="E41" s="21" t="s">
        <v>106</v>
      </c>
      <c r="F41" s="21">
        <v>17.225000000000001</v>
      </c>
      <c r="G41" s="85" t="s">
        <v>107</v>
      </c>
      <c r="H41" s="24"/>
      <c r="I41" s="24"/>
      <c r="J41" s="24"/>
      <c r="K41" s="24"/>
      <c r="L41" s="75"/>
      <c r="M41" s="75"/>
      <c r="N41" s="75"/>
      <c r="O41" s="75"/>
      <c r="P41" s="75"/>
      <c r="Q41" s="75"/>
      <c r="R41" s="75">
        <f>92250-1</f>
        <v>92249</v>
      </c>
      <c r="S41" s="75"/>
      <c r="T41" s="75"/>
      <c r="U41" s="75"/>
      <c r="V41" s="75"/>
      <c r="W41" s="66">
        <f>SUM(R41)</f>
        <v>92249</v>
      </c>
    </row>
    <row r="42" spans="1:24" s="8" customFormat="1" ht="15.5" hidden="1" x14ac:dyDescent="0.35">
      <c r="A42" s="61" t="s">
        <v>103</v>
      </c>
      <c r="B42" s="23" t="s">
        <v>108</v>
      </c>
      <c r="C42" s="21" t="s">
        <v>104</v>
      </c>
      <c r="D42" s="21" t="s">
        <v>105</v>
      </c>
      <c r="E42" s="21" t="s">
        <v>106</v>
      </c>
      <c r="F42" s="21">
        <v>17.225000000000001</v>
      </c>
      <c r="G42" s="85" t="s">
        <v>107</v>
      </c>
      <c r="H42" s="24"/>
      <c r="I42" s="24"/>
      <c r="J42" s="24"/>
      <c r="K42" s="24"/>
      <c r="L42" s="75"/>
      <c r="M42" s="75"/>
      <c r="N42" s="75"/>
      <c r="O42" s="75"/>
      <c r="P42" s="75"/>
      <c r="Q42" s="75"/>
      <c r="R42" s="75">
        <v>1</v>
      </c>
      <c r="S42" s="75"/>
      <c r="T42" s="75"/>
      <c r="U42" s="75"/>
      <c r="V42" s="75"/>
      <c r="W42" s="66">
        <f>SUM(R42)</f>
        <v>1</v>
      </c>
    </row>
    <row r="43" spans="1:24" s="8" customFormat="1" ht="15" hidden="1" x14ac:dyDescent="0.35">
      <c r="A43" s="61"/>
      <c r="B43" s="59"/>
      <c r="C43" s="21"/>
      <c r="D43" s="21"/>
      <c r="E43" s="21"/>
      <c r="F43" s="21"/>
      <c r="G43" s="21"/>
      <c r="H43" s="24"/>
      <c r="I43" s="24"/>
      <c r="J43" s="24"/>
      <c r="K43" s="24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66"/>
    </row>
    <row r="44" spans="1:24" s="8" customFormat="1" ht="15" hidden="1" x14ac:dyDescent="0.35">
      <c r="A44" s="61"/>
      <c r="B44" s="62"/>
      <c r="C44" s="21"/>
      <c r="D44" s="21"/>
      <c r="E44" s="21"/>
      <c r="F44" s="21"/>
      <c r="G44" s="21"/>
      <c r="H44" s="24"/>
      <c r="I44" s="24"/>
      <c r="J44" s="24"/>
      <c r="K44" s="24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66"/>
    </row>
    <row r="45" spans="1:24" s="7" customFormat="1" ht="15" hidden="1" x14ac:dyDescent="0.35">
      <c r="A45" s="43"/>
      <c r="B45" s="23"/>
      <c r="C45" s="21"/>
      <c r="D45" s="21"/>
      <c r="E45" s="21"/>
      <c r="F45" s="21"/>
      <c r="G45" s="21"/>
      <c r="H45" s="26"/>
      <c r="I45" s="26"/>
      <c r="J45" s="26"/>
      <c r="K45" s="26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66"/>
      <c r="X45" s="56"/>
    </row>
    <row r="46" spans="1:24" s="6" customFormat="1" ht="14.5" hidden="1" x14ac:dyDescent="0.35">
      <c r="A46" s="15" t="s">
        <v>8</v>
      </c>
      <c r="B46" s="17"/>
      <c r="C46" s="18"/>
      <c r="D46" s="18"/>
      <c r="E46" s="19"/>
      <c r="F46" s="20"/>
      <c r="G46" s="20"/>
      <c r="H46" s="24"/>
      <c r="I46" s="24"/>
      <c r="J46" s="24"/>
      <c r="K46" s="24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66"/>
    </row>
    <row r="47" spans="1:24" s="7" customFormat="1" ht="15" hidden="1" x14ac:dyDescent="0.35">
      <c r="A47" s="21" t="s">
        <v>63</v>
      </c>
      <c r="B47" s="17"/>
      <c r="C47" s="18"/>
      <c r="D47" s="18"/>
      <c r="E47" s="19"/>
      <c r="F47" s="20"/>
      <c r="G47" s="20"/>
      <c r="H47" s="24"/>
      <c r="I47" s="24"/>
      <c r="J47" s="24"/>
      <c r="K47" s="24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66"/>
    </row>
    <row r="48" spans="1:24" s="30" customFormat="1" ht="14.5" hidden="1" x14ac:dyDescent="0.35">
      <c r="A48" s="47" t="s">
        <v>16</v>
      </c>
      <c r="B48" s="23" t="s">
        <v>59</v>
      </c>
      <c r="C48" s="21" t="s">
        <v>60</v>
      </c>
      <c r="D48" s="21" t="s">
        <v>61</v>
      </c>
      <c r="E48" s="42" t="s">
        <v>62</v>
      </c>
      <c r="F48" s="38">
        <v>17.800999999999998</v>
      </c>
      <c r="G48" s="70" t="s">
        <v>30</v>
      </c>
      <c r="H48" s="26"/>
      <c r="I48" s="26"/>
      <c r="J48" s="26"/>
      <c r="K48" s="79">
        <v>28756</v>
      </c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66">
        <f>SUM(K48)</f>
        <v>28756</v>
      </c>
    </row>
    <row r="49" spans="1:24" s="30" customFormat="1" ht="14.5" hidden="1" x14ac:dyDescent="0.35">
      <c r="A49" s="43"/>
      <c r="B49" s="23"/>
      <c r="C49" s="55"/>
      <c r="D49" s="40"/>
      <c r="E49" s="55"/>
      <c r="F49" s="21"/>
      <c r="G49" s="21"/>
      <c r="H49" s="26"/>
      <c r="I49" s="26"/>
      <c r="J49" s="26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66"/>
    </row>
    <row r="50" spans="1:24" s="30" customFormat="1" ht="14.5" hidden="1" x14ac:dyDescent="0.35">
      <c r="A50" s="47"/>
      <c r="B50" s="23"/>
      <c r="C50" s="40"/>
      <c r="D50" s="40"/>
      <c r="E50" s="42"/>
      <c r="F50" s="38"/>
      <c r="G50" s="38"/>
      <c r="H50" s="26"/>
      <c r="I50" s="26"/>
      <c r="J50" s="26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66"/>
    </row>
    <row r="51" spans="1:24" s="30" customFormat="1" ht="14.5" hidden="1" x14ac:dyDescent="0.35">
      <c r="A51" s="47"/>
      <c r="B51" s="23"/>
      <c r="C51" s="40"/>
      <c r="D51" s="40"/>
      <c r="E51" s="42"/>
      <c r="F51" s="38"/>
      <c r="G51" s="38"/>
      <c r="H51" s="26"/>
      <c r="I51" s="26"/>
      <c r="J51" s="26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66"/>
      <c r="X51" s="48"/>
    </row>
    <row r="52" spans="1:24" s="30" customFormat="1" ht="14.5" hidden="1" x14ac:dyDescent="0.35">
      <c r="A52" s="41"/>
      <c r="B52" s="23"/>
      <c r="C52" s="46"/>
      <c r="D52" s="46"/>
      <c r="E52" s="46"/>
      <c r="F52" s="23"/>
      <c r="G52" s="23"/>
      <c r="H52" s="26"/>
      <c r="I52" s="26"/>
      <c r="J52" s="26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66"/>
    </row>
    <row r="53" spans="1:24" s="30" customFormat="1" ht="14.5" hidden="1" x14ac:dyDescent="0.35">
      <c r="A53" s="43"/>
      <c r="B53" s="23"/>
      <c r="C53" s="21"/>
      <c r="D53" s="21"/>
      <c r="E53" s="21"/>
      <c r="F53" s="44"/>
      <c r="G53" s="44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66"/>
    </row>
    <row r="54" spans="1:24" s="30" customFormat="1" ht="14.5" hidden="1" x14ac:dyDescent="0.35">
      <c r="A54" s="43"/>
      <c r="B54" s="23"/>
      <c r="C54" s="21"/>
      <c r="D54" s="21"/>
      <c r="E54" s="21"/>
      <c r="F54" s="44"/>
      <c r="G54" s="44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66"/>
    </row>
    <row r="55" spans="1:24" s="30" customFormat="1" ht="14.5" hidden="1" x14ac:dyDescent="0.35">
      <c r="A55" s="15" t="s">
        <v>8</v>
      </c>
      <c r="B55" s="23"/>
      <c r="C55" s="21"/>
      <c r="D55" s="21"/>
      <c r="E55" s="21"/>
      <c r="F55" s="44"/>
      <c r="G55" s="44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66"/>
    </row>
    <row r="56" spans="1:24" s="30" customFormat="1" ht="14.5" hidden="1" x14ac:dyDescent="0.35">
      <c r="A56" s="21" t="s">
        <v>44</v>
      </c>
      <c r="B56" s="23"/>
      <c r="C56" s="21"/>
      <c r="D56" s="21"/>
      <c r="E56" s="21"/>
      <c r="F56" s="44"/>
      <c r="G56" s="44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66"/>
    </row>
    <row r="57" spans="1:24" s="30" customFormat="1" ht="15.5" hidden="1" x14ac:dyDescent="0.35">
      <c r="A57" s="63" t="s">
        <v>47</v>
      </c>
      <c r="B57" s="76" t="s">
        <v>48</v>
      </c>
      <c r="C57" s="77" t="s">
        <v>49</v>
      </c>
      <c r="D57" s="64" t="s">
        <v>14</v>
      </c>
      <c r="E57" s="64">
        <v>6501</v>
      </c>
      <c r="F57" s="23">
        <v>17.259</v>
      </c>
      <c r="G57" s="71" t="s">
        <v>31</v>
      </c>
      <c r="H57" s="52"/>
      <c r="I57" s="52">
        <f>945085-1</f>
        <v>945084</v>
      </c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66">
        <f>SUM(I57)</f>
        <v>945084</v>
      </c>
    </row>
    <row r="58" spans="1:24" s="30" customFormat="1" ht="15.5" hidden="1" x14ac:dyDescent="0.35">
      <c r="A58" s="63" t="s">
        <v>47</v>
      </c>
      <c r="B58" s="23" t="s">
        <v>50</v>
      </c>
      <c r="C58" s="77" t="s">
        <v>49</v>
      </c>
      <c r="D58" s="64" t="s">
        <v>14</v>
      </c>
      <c r="E58" s="64">
        <v>6501</v>
      </c>
      <c r="F58" s="23">
        <v>17.259</v>
      </c>
      <c r="G58" s="71" t="s">
        <v>31</v>
      </c>
      <c r="H58" s="52"/>
      <c r="I58" s="52">
        <v>1</v>
      </c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66">
        <f t="shared" ref="W58" si="0">SUM(I58)</f>
        <v>1</v>
      </c>
    </row>
    <row r="59" spans="1:24" s="30" customFormat="1" ht="15.5" hidden="1" x14ac:dyDescent="0.35">
      <c r="A59" s="37" t="s">
        <v>74</v>
      </c>
      <c r="B59" s="76" t="s">
        <v>48</v>
      </c>
      <c r="C59" s="21" t="s">
        <v>75</v>
      </c>
      <c r="D59" s="65" t="s">
        <v>22</v>
      </c>
      <c r="E59" s="65">
        <v>6502</v>
      </c>
      <c r="F59" s="21">
        <v>17.257999999999999</v>
      </c>
      <c r="G59" s="71" t="s">
        <v>31</v>
      </c>
      <c r="H59" s="52"/>
      <c r="I59" s="52"/>
      <c r="J59" s="52"/>
      <c r="K59" s="52"/>
      <c r="L59" s="52"/>
      <c r="M59" s="52">
        <f>171905-1</f>
        <v>171904</v>
      </c>
      <c r="N59" s="52"/>
      <c r="O59" s="52"/>
      <c r="P59" s="52"/>
      <c r="Q59" s="52"/>
      <c r="R59" s="52"/>
      <c r="S59" s="52"/>
      <c r="T59" s="52"/>
      <c r="U59" s="52"/>
      <c r="V59" s="52"/>
      <c r="W59" s="66">
        <f>M59</f>
        <v>171904</v>
      </c>
    </row>
    <row r="60" spans="1:24" s="30" customFormat="1" ht="15.5" hidden="1" x14ac:dyDescent="0.35">
      <c r="A60" s="37" t="s">
        <v>74</v>
      </c>
      <c r="B60" s="23" t="s">
        <v>50</v>
      </c>
      <c r="C60" s="21" t="s">
        <v>75</v>
      </c>
      <c r="D60" s="65" t="s">
        <v>22</v>
      </c>
      <c r="E60" s="65">
        <v>6502</v>
      </c>
      <c r="F60" s="21">
        <v>17.257999999999999</v>
      </c>
      <c r="G60" s="71" t="s">
        <v>31</v>
      </c>
      <c r="H60" s="52"/>
      <c r="I60" s="52"/>
      <c r="J60" s="52"/>
      <c r="K60" s="52"/>
      <c r="L60" s="52"/>
      <c r="M60" s="52">
        <v>1</v>
      </c>
      <c r="N60" s="52"/>
      <c r="O60" s="52"/>
      <c r="P60" s="52"/>
      <c r="Q60" s="52"/>
      <c r="R60" s="52"/>
      <c r="S60" s="52"/>
      <c r="T60" s="52"/>
      <c r="U60" s="52"/>
      <c r="V60" s="52"/>
      <c r="W60" s="66">
        <f>M60</f>
        <v>1</v>
      </c>
    </row>
    <row r="61" spans="1:24" s="30" customFormat="1" ht="15.5" hidden="1" x14ac:dyDescent="0.35">
      <c r="A61" s="41" t="s">
        <v>52</v>
      </c>
      <c r="B61" s="76" t="s">
        <v>48</v>
      </c>
      <c r="C61" s="78" t="s">
        <v>53</v>
      </c>
      <c r="D61" s="65" t="s">
        <v>20</v>
      </c>
      <c r="E61" s="65">
        <v>6503</v>
      </c>
      <c r="F61" s="21">
        <v>17.277999999999999</v>
      </c>
      <c r="G61" s="71" t="s">
        <v>31</v>
      </c>
      <c r="H61" s="52"/>
      <c r="I61" s="52"/>
      <c r="J61" s="52">
        <f>156835-1</f>
        <v>156834</v>
      </c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66">
        <f>J61</f>
        <v>156834</v>
      </c>
    </row>
    <row r="62" spans="1:24" s="30" customFormat="1" ht="15.5" hidden="1" x14ac:dyDescent="0.35">
      <c r="A62" s="41" t="s">
        <v>52</v>
      </c>
      <c r="B62" s="23" t="s">
        <v>50</v>
      </c>
      <c r="C62" s="78" t="s">
        <v>53</v>
      </c>
      <c r="D62" s="65" t="s">
        <v>20</v>
      </c>
      <c r="E62" s="65">
        <v>6503</v>
      </c>
      <c r="F62" s="21">
        <v>17.277999999999999</v>
      </c>
      <c r="G62" s="71" t="s">
        <v>31</v>
      </c>
      <c r="H62" s="52"/>
      <c r="I62" s="52"/>
      <c r="J62" s="52">
        <v>1</v>
      </c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66">
        <f>J62</f>
        <v>1</v>
      </c>
    </row>
    <row r="63" spans="1:24" s="30" customFormat="1" ht="14.5" hidden="1" x14ac:dyDescent="0.35">
      <c r="A63" s="37" t="s">
        <v>74</v>
      </c>
      <c r="B63" s="44" t="s">
        <v>48</v>
      </c>
      <c r="C63" s="21" t="s">
        <v>83</v>
      </c>
      <c r="D63" s="21" t="s">
        <v>22</v>
      </c>
      <c r="E63" s="21">
        <v>6502</v>
      </c>
      <c r="F63" s="21">
        <v>17.257999999999999</v>
      </c>
      <c r="G63" s="80" t="s">
        <v>31</v>
      </c>
      <c r="H63" s="52"/>
      <c r="I63" s="52"/>
      <c r="J63" s="52"/>
      <c r="K63" s="52"/>
      <c r="L63" s="52"/>
      <c r="M63" s="52"/>
      <c r="N63" s="52"/>
      <c r="O63" s="52">
        <f>702152-1</f>
        <v>702151</v>
      </c>
      <c r="P63" s="52"/>
      <c r="Q63" s="52"/>
      <c r="R63" s="52"/>
      <c r="S63" s="52"/>
      <c r="T63" s="52"/>
      <c r="U63" s="52"/>
      <c r="V63" s="52"/>
      <c r="W63" s="66">
        <f>SUM(N63:O63)</f>
        <v>702151</v>
      </c>
    </row>
    <row r="64" spans="1:24" s="30" customFormat="1" ht="14.5" hidden="1" x14ac:dyDescent="0.35">
      <c r="A64" s="37" t="s">
        <v>74</v>
      </c>
      <c r="B64" s="23" t="s">
        <v>50</v>
      </c>
      <c r="C64" s="21" t="s">
        <v>83</v>
      </c>
      <c r="D64" s="21" t="s">
        <v>22</v>
      </c>
      <c r="E64" s="21">
        <v>6502</v>
      </c>
      <c r="F64" s="21">
        <v>17.257999999999999</v>
      </c>
      <c r="G64" s="80" t="s">
        <v>31</v>
      </c>
      <c r="H64" s="52"/>
      <c r="I64" s="52"/>
      <c r="J64" s="52"/>
      <c r="K64" s="52"/>
      <c r="L64" s="52"/>
      <c r="M64" s="52"/>
      <c r="N64" s="52"/>
      <c r="O64" s="52">
        <v>1</v>
      </c>
      <c r="P64" s="52"/>
      <c r="Q64" s="52"/>
      <c r="R64" s="52"/>
      <c r="S64" s="52"/>
      <c r="T64" s="52"/>
      <c r="U64" s="52"/>
      <c r="V64" s="52"/>
      <c r="W64" s="66">
        <f t="shared" ref="W64:W68" si="1">SUM(N64:O64)</f>
        <v>1</v>
      </c>
    </row>
    <row r="65" spans="1:23" s="30" customFormat="1" ht="14.5" hidden="1" x14ac:dyDescent="0.35">
      <c r="A65" s="41" t="s">
        <v>52</v>
      </c>
      <c r="B65" s="44" t="s">
        <v>48</v>
      </c>
      <c r="C65" s="70" t="s">
        <v>84</v>
      </c>
      <c r="D65" s="21" t="s">
        <v>20</v>
      </c>
      <c r="E65" s="21">
        <v>6503</v>
      </c>
      <c r="F65" s="21">
        <v>17.277999999999999</v>
      </c>
      <c r="G65" s="80" t="s">
        <v>31</v>
      </c>
      <c r="H65" s="52"/>
      <c r="I65" s="52"/>
      <c r="J65" s="52"/>
      <c r="K65" s="52"/>
      <c r="L65" s="52"/>
      <c r="M65" s="52"/>
      <c r="N65" s="52"/>
      <c r="O65" s="52">
        <f>570412-1</f>
        <v>570411</v>
      </c>
      <c r="P65" s="52"/>
      <c r="Q65" s="52"/>
      <c r="R65" s="52"/>
      <c r="S65" s="52"/>
      <c r="T65" s="52"/>
      <c r="U65" s="52"/>
      <c r="V65" s="52"/>
      <c r="W65" s="66">
        <f t="shared" si="1"/>
        <v>570411</v>
      </c>
    </row>
    <row r="66" spans="1:23" s="30" customFormat="1" ht="14.5" hidden="1" x14ac:dyDescent="0.35">
      <c r="A66" s="41" t="s">
        <v>52</v>
      </c>
      <c r="B66" s="23" t="s">
        <v>50</v>
      </c>
      <c r="C66" s="70" t="s">
        <v>84</v>
      </c>
      <c r="D66" s="21" t="s">
        <v>20</v>
      </c>
      <c r="E66" s="21">
        <v>6503</v>
      </c>
      <c r="F66" s="21">
        <v>17.277999999999999</v>
      </c>
      <c r="G66" s="80" t="s">
        <v>31</v>
      </c>
      <c r="H66" s="52"/>
      <c r="I66" s="52"/>
      <c r="J66" s="52"/>
      <c r="K66" s="52"/>
      <c r="L66" s="52"/>
      <c r="M66" s="52"/>
      <c r="N66" s="52"/>
      <c r="O66" s="52">
        <v>1</v>
      </c>
      <c r="P66" s="52"/>
      <c r="Q66" s="52"/>
      <c r="R66" s="52"/>
      <c r="S66" s="52"/>
      <c r="T66" s="52"/>
      <c r="U66" s="52"/>
      <c r="V66" s="52"/>
      <c r="W66" s="66">
        <f t="shared" si="1"/>
        <v>1</v>
      </c>
    </row>
    <row r="67" spans="1:23" s="8" customFormat="1" ht="15" hidden="1" x14ac:dyDescent="0.35">
      <c r="A67" s="41"/>
      <c r="B67" s="23"/>
      <c r="C67" s="51"/>
      <c r="D67" s="21"/>
      <c r="E67" s="23"/>
      <c r="F67" s="21"/>
      <c r="G67" s="21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66">
        <f t="shared" si="1"/>
        <v>0</v>
      </c>
    </row>
    <row r="68" spans="1:23" s="7" customFormat="1" ht="15" hidden="1" x14ac:dyDescent="0.35">
      <c r="A68" s="10"/>
      <c r="B68" s="27"/>
      <c r="C68" s="27"/>
      <c r="D68" s="20"/>
      <c r="E68" s="20"/>
      <c r="F68" s="20"/>
      <c r="G68" s="20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66">
        <f t="shared" si="1"/>
        <v>0</v>
      </c>
    </row>
    <row r="69" spans="1:23" s="7" customFormat="1" ht="18" x14ac:dyDescent="0.4">
      <c r="A69" s="11" t="s">
        <v>0</v>
      </c>
      <c r="B69" s="28"/>
      <c r="C69" s="29"/>
      <c r="D69" s="29"/>
      <c r="E69" s="29"/>
      <c r="F69" s="29"/>
      <c r="G69" s="29"/>
      <c r="H69" s="54">
        <f>SUM(H18:H68)</f>
        <v>4827.2000000000007</v>
      </c>
      <c r="I69" s="54">
        <f>SUM(I18:I68)</f>
        <v>945085</v>
      </c>
      <c r="J69" s="54">
        <f>SUM(J61:J67)</f>
        <v>156835</v>
      </c>
      <c r="K69" s="54">
        <f>SUM(K47:K51)</f>
        <v>28756</v>
      </c>
      <c r="L69" s="54">
        <f>SUM(L7:L10)</f>
        <v>95000</v>
      </c>
      <c r="M69" s="54">
        <f>SUM(M59:M68)</f>
        <v>171905</v>
      </c>
      <c r="N69" s="54">
        <f>SUM(N7:N10)</f>
        <v>387403</v>
      </c>
      <c r="O69" s="54">
        <f>SUM(O55:O67)</f>
        <v>1272564</v>
      </c>
      <c r="P69" s="54">
        <f>SUM(P12:P28)</f>
        <v>7142.95</v>
      </c>
      <c r="Q69" s="54">
        <f>SUM(Q13:Q28)-0.01</f>
        <v>11308.016680583629</v>
      </c>
      <c r="R69" s="54">
        <f>SUM(R40:R43)</f>
        <v>92250</v>
      </c>
      <c r="S69" s="54">
        <f>SUM(S22:S27)</f>
        <v>170025</v>
      </c>
      <c r="T69" s="54">
        <f>SUM(T13:T28)</f>
        <v>8414.7199999999993</v>
      </c>
      <c r="U69" s="54">
        <f>SUM(U22:U27)</f>
        <v>-45408.55</v>
      </c>
      <c r="V69" s="54">
        <f>SUM(V13:V28)</f>
        <v>3000</v>
      </c>
      <c r="W69" s="66"/>
    </row>
    <row r="70" spans="1:23" s="7" customFormat="1" ht="18" x14ac:dyDescent="0.4">
      <c r="A70" s="31"/>
      <c r="B70" s="32"/>
      <c r="C70" s="33"/>
      <c r="D70" s="33"/>
      <c r="E70" s="33"/>
      <c r="F70" s="33"/>
      <c r="G70" s="33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5"/>
    </row>
    <row r="71" spans="1:23" ht="15" x14ac:dyDescent="0.35">
      <c r="A71" s="30" t="s">
        <v>9</v>
      </c>
      <c r="B71" s="7"/>
    </row>
    <row r="72" spans="1:23" ht="15" hidden="1" customHeight="1" x14ac:dyDescent="0.35">
      <c r="A72" s="30" t="s">
        <v>42</v>
      </c>
    </row>
    <row r="73" spans="1:23" ht="14.5" hidden="1" x14ac:dyDescent="0.35">
      <c r="A73" s="58" t="s">
        <v>43</v>
      </c>
    </row>
    <row r="74" spans="1:23" ht="14.5" hidden="1" x14ac:dyDescent="0.35">
      <c r="A74" s="30" t="s">
        <v>45</v>
      </c>
    </row>
    <row r="75" spans="1:23" ht="14.5" hidden="1" x14ac:dyDescent="0.35">
      <c r="A75" s="58" t="s">
        <v>46</v>
      </c>
    </row>
    <row r="76" spans="1:23" ht="14.5" hidden="1" x14ac:dyDescent="0.35">
      <c r="A76" s="30" t="s">
        <v>54</v>
      </c>
    </row>
    <row r="77" spans="1:23" ht="14.5" hidden="1" x14ac:dyDescent="0.35">
      <c r="A77" s="58" t="s">
        <v>55</v>
      </c>
    </row>
    <row r="78" spans="1:23" ht="14.5" hidden="1" x14ac:dyDescent="0.35">
      <c r="A78" s="30" t="s">
        <v>58</v>
      </c>
    </row>
    <row r="79" spans="1:23" ht="14.5" hidden="1" x14ac:dyDescent="0.35">
      <c r="A79" s="58" t="s">
        <v>57</v>
      </c>
    </row>
    <row r="80" spans="1:23" ht="14.5" hidden="1" x14ac:dyDescent="0.35">
      <c r="A80" s="30" t="s">
        <v>70</v>
      </c>
    </row>
    <row r="81" spans="1:1" ht="14.5" hidden="1" x14ac:dyDescent="0.35">
      <c r="A81" s="30" t="s">
        <v>69</v>
      </c>
    </row>
    <row r="82" spans="1:1" ht="14.5" hidden="1" x14ac:dyDescent="0.35">
      <c r="A82" s="30" t="s">
        <v>73</v>
      </c>
    </row>
    <row r="83" spans="1:1" ht="14.5" hidden="1" x14ac:dyDescent="0.35">
      <c r="A83" s="58" t="s">
        <v>72</v>
      </c>
    </row>
    <row r="84" spans="1:1" ht="14.5" hidden="1" x14ac:dyDescent="0.35">
      <c r="A84" s="30" t="s">
        <v>78</v>
      </c>
    </row>
    <row r="85" spans="1:1" ht="14.5" hidden="1" x14ac:dyDescent="0.35">
      <c r="A85" s="58" t="s">
        <v>77</v>
      </c>
    </row>
    <row r="86" spans="1:1" ht="14.5" hidden="1" x14ac:dyDescent="0.35">
      <c r="A86" s="30" t="s">
        <v>86</v>
      </c>
    </row>
    <row r="87" spans="1:1" ht="14.5" hidden="1" x14ac:dyDescent="0.35">
      <c r="A87" s="58" t="s">
        <v>85</v>
      </c>
    </row>
    <row r="88" spans="1:1" ht="14.5" hidden="1" x14ac:dyDescent="0.35">
      <c r="A88" s="30" t="s">
        <v>89</v>
      </c>
    </row>
    <row r="89" spans="1:1" ht="14.5" hidden="1" x14ac:dyDescent="0.35">
      <c r="A89" s="58" t="s">
        <v>88</v>
      </c>
    </row>
    <row r="90" spans="1:1" ht="14.5" hidden="1" x14ac:dyDescent="0.35">
      <c r="A90" s="30" t="s">
        <v>101</v>
      </c>
    </row>
    <row r="91" spans="1:1" ht="14.5" hidden="1" x14ac:dyDescent="0.35">
      <c r="A91" s="58" t="s">
        <v>100</v>
      </c>
    </row>
    <row r="92" spans="1:1" ht="14.5" hidden="1" x14ac:dyDescent="0.35">
      <c r="A92" s="30" t="s">
        <v>110</v>
      </c>
    </row>
    <row r="93" spans="1:1" ht="14.5" hidden="1" x14ac:dyDescent="0.35">
      <c r="A93" s="58" t="s">
        <v>109</v>
      </c>
    </row>
    <row r="94" spans="1:1" ht="14.5" hidden="1" x14ac:dyDescent="0.35">
      <c r="A94" s="30" t="s">
        <v>113</v>
      </c>
    </row>
    <row r="95" spans="1:1" ht="14.5" hidden="1" x14ac:dyDescent="0.35">
      <c r="A95" s="58" t="s">
        <v>112</v>
      </c>
    </row>
    <row r="96" spans="1:1" ht="14.5" hidden="1" x14ac:dyDescent="0.35">
      <c r="A96" s="30" t="s">
        <v>127</v>
      </c>
    </row>
    <row r="97" spans="1:1" ht="14.5" hidden="1" x14ac:dyDescent="0.35">
      <c r="A97" s="58" t="s">
        <v>88</v>
      </c>
    </row>
    <row r="98" spans="1:1" ht="14.5" hidden="1" x14ac:dyDescent="0.35">
      <c r="A98" s="30" t="s">
        <v>129</v>
      </c>
    </row>
    <row r="99" spans="1:1" ht="14.5" hidden="1" x14ac:dyDescent="0.35">
      <c r="A99" s="58" t="s">
        <v>130</v>
      </c>
    </row>
    <row r="100" spans="1:1" ht="14.5" x14ac:dyDescent="0.35">
      <c r="A100" s="30" t="s">
        <v>132</v>
      </c>
    </row>
    <row r="101" spans="1:1" ht="14.5" x14ac:dyDescent="0.35">
      <c r="A101" s="58" t="s">
        <v>88</v>
      </c>
    </row>
    <row r="107" spans="1:1" ht="14.5" x14ac:dyDescent="0.35">
      <c r="A107" s="16" t="s">
        <v>32</v>
      </c>
    </row>
    <row r="108" spans="1:1" ht="14.5" x14ac:dyDescent="0.35">
      <c r="A108" s="73" t="s">
        <v>35</v>
      </c>
    </row>
    <row r="109" spans="1:1" ht="14.5" x14ac:dyDescent="0.35">
      <c r="A109" s="16" t="s">
        <v>33</v>
      </c>
    </row>
    <row r="110" spans="1:1" ht="14.5" x14ac:dyDescent="0.35">
      <c r="A110" s="73" t="s">
        <v>34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42ADE4-FBEB-4AB7-B6C4-A2B908B6DB0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EC0ADD6-B253-4245-AF78-470C577FEB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DE5CF5-6D9D-4F5B-9ADF-47AC0D9E8B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SHORE</vt:lpstr>
      <vt:lpstr>'NORTH SHORE'!Print_Area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2019-01-09T17:47:21Z</cp:lastPrinted>
  <dcterms:created xsi:type="dcterms:W3CDTF">2000-04-13T13:33:42Z</dcterms:created>
  <dcterms:modified xsi:type="dcterms:W3CDTF">2024-03-13T16:29:09Z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