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9C99713-E681-47BC-B4EB-A0108139C61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NORTH SHORE" sheetId="2" r:id="rId1"/>
  </sheets>
  <definedNames>
    <definedName name="_xlnm.Print_Area" localSheetId="0">'NORTH SHORE'!$A$1:$H$73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1" i="2" l="1"/>
  <c r="Y28" i="2"/>
  <c r="W71" i="2"/>
  <c r="Y27" i="2"/>
  <c r="V71" i="2"/>
  <c r="Y26" i="2"/>
  <c r="U71" i="2"/>
  <c r="Y25" i="2"/>
  <c r="Y24" i="2"/>
  <c r="T71" i="2"/>
  <c r="S22" i="2"/>
  <c r="S71" i="2" s="1"/>
  <c r="Y23" i="2"/>
  <c r="Y44" i="2"/>
  <c r="R43" i="2"/>
  <c r="R71" i="2" s="1"/>
  <c r="Q71" i="2"/>
  <c r="P71" i="2"/>
  <c r="Y19" i="2"/>
  <c r="O67" i="2"/>
  <c r="Y67" i="2" s="1"/>
  <c r="O65" i="2"/>
  <c r="Y65" i="2" s="1"/>
  <c r="Y66" i="2"/>
  <c r="Y68" i="2"/>
  <c r="Y69" i="2"/>
  <c r="Y70" i="2"/>
  <c r="N71" i="2"/>
  <c r="Y9" i="2"/>
  <c r="Y62" i="2"/>
  <c r="M61" i="2"/>
  <c r="M71" i="2" s="1"/>
  <c r="Y8" i="2"/>
  <c r="L71" i="2"/>
  <c r="Y50" i="2"/>
  <c r="K71" i="2"/>
  <c r="Y64" i="2"/>
  <c r="J63" i="2"/>
  <c r="Y63" i="2" s="1"/>
  <c r="Y60" i="2"/>
  <c r="I59" i="2"/>
  <c r="Y59" i="2" s="1"/>
  <c r="Y18" i="2"/>
  <c r="Y22" i="2" l="1"/>
  <c r="Y43" i="2"/>
  <c r="O71" i="2"/>
  <c r="Y61" i="2"/>
  <c r="J71" i="2"/>
  <c r="I71" i="2"/>
  <c r="H71" i="2"/>
</calcChain>
</file>

<file path=xl/sharedStrings.xml><?xml version="1.0" encoding="utf-8"?>
<sst xmlns="http://schemas.openxmlformats.org/spreadsheetml/2006/main" count="233" uniqueCount="149">
  <si>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</si>
  <si>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</si>
  <si>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</si>
  <si>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</si>
  <si>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</si>
  <si>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</si>
  <si>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</si>
  <si>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</si>
  <si>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</si>
  <si>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</si>
  <si>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</si>
  <si>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</si>
  <si>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</si>
  <si>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</si>
  <si>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</si>
  <si>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</si>
  <si>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</si>
  <si>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</si>
  <si>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</si>
  <si>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</si>
  <si>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</si>
  <si>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</si>
  <si>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</si>
  <si>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</si>
  <si>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</si>
  <si>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</si>
  <si>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</si>
  <si>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</si>
  <si>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</si>
  <si>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</si>
  <si>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</si>
  <si>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</si>
  <si>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</si>
  <si>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</si>
  <si>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</si>
  <si>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</si>
  <si>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</si>
  <si>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</si>
  <si>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</si>
  <si>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</si>
  <si>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</si>
  <si>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</si>
  <si>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</si>
  <si>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</si>
  <si>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</si>
  <si>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</si>
  <si>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</si>
  <si>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</si>
  <si>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</si>
  <si>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</si>
  <si>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</si>
  <si>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</si>
  <si>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</si>
  <si>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</si>
  <si>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</si>
  <si>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</si>
  <si>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</si>
  <si>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</si>
  <si>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</si>
  <si>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</si>
  <si>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</si>
  <si>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</si>
  <si>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</si>
  <si>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</si>
  <si>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</si>
  <si>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</si>
  <si>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</si>
  <si>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</si>
  <si>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</si>
  <si>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</si>
  <si>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</si>
  <si>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</si>
  <si>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</si>
  <si>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</si>
  <si>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</si>
  <si>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</si>
  <si>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</si>
  <si>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</si>
  <si>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</si>
  <si>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</si>
  <si>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</si>
  <si>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</si>
  <si>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</si>
  <si>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</si>
  <si>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</si>
  <si>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</si>
  <si>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</si>
  <si>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</si>
  <si>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</si>
  <si>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</si>
  <si>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</si>
  <si>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</si>
  <si>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</si>
  <si>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</si>
  <si>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</si>
  <si>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</si>
  <si>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</si>
  <si>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</si>
  <si>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</si>
  <si>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</si>
  <si>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</si>
  <si>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</si>
  <si>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</si>
  <si>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</si>
  <si>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</si>
  <si>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</si>
  <si>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</si>
  <si>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</si>
  <si>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</si>
  <si>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</si>
  <si>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</si>
  <si>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</si>
  <si>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</si>
  <si>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</si>
  <si>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</si>
  <si>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</si>
  <si>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</si>
  <si>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</si>
  <si>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</si>
  <si>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</si>
  <si>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</si>
  <si>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</si>
  <si>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</si>
  <si>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</si>
  <si>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</si>
  <si>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</si>
  <si>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</si>
  <si>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</si>
  <si>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</si>
  <si>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</si>
  <si>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</si>
  <si>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</si>
  <si>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</si>
  <si>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</si>
  <si>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</si>
  <si>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</si>
  <si>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</si>
  <si>
    <t>BUDGET #15 FY24</t>
  </si>
  <si>
    <t>BUDGET #15 FY24  MARCH 15, 2024</t>
  </si>
  <si>
    <t xml:space="preserve">MA SCSEP </t>
  </si>
  <si>
    <t>FAD0068NGO</t>
  </si>
  <si>
    <t>9110-1178</t>
  </si>
  <si>
    <t>K116</t>
  </si>
  <si>
    <t>OPERATION ABLE</t>
  </si>
  <si>
    <t>DCSSCSEP24</t>
  </si>
  <si>
    <t>7003-0006</t>
  </si>
  <si>
    <t>K246</t>
  </si>
  <si>
    <t>BUDGET #16 FY24</t>
  </si>
  <si>
    <t>BUDGET #16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</si>
</sst>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19" fillId="0" borderId="8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"/>
  <sheetViews>
    <sheetView tabSelected="1" zoomScale="120" zoomScaleNormal="120" workbookViewId="0">
      <selection activeCell="A13" sqref="A13"/>
    </sheetView>
  </sheetViews>
  <sheetFormatPr defaultColWidth="9.140625" defaultRowHeight="13.5" x14ac:dyDescent="0.25"/>
  <cols>
    <col min="1" max="1" width="68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8" width="24.28515625" style="2" hidden="1" customWidth="1"/>
    <col min="19" max="19" width="20" style="2" hidden="1" customWidth="1"/>
    <col min="20" max="20" width="19" style="2" hidden="1" customWidth="1"/>
    <col min="21" max="23" width="24.28515625" style="2" hidden="1" customWidth="1"/>
    <col min="24" max="24" width="24.28515625" style="2" customWidth="1"/>
    <col min="25" max="25" width="12.140625" style="3" hidden="1" customWidth="1"/>
    <col min="26" max="26" width="12" style="3" bestFit="1" customWidth="1"/>
    <col min="27" max="16384" width="9.140625" style="3"/>
  </cols>
  <sheetData>
    <row r="1" spans="1:25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5" ht="20.25" x14ac:dyDescent="0.3">
      <c r="A2" s="4"/>
      <c r="B2" s="12"/>
      <c r="C2" s="12"/>
      <c r="D2" s="12"/>
      <c r="E2" s="13"/>
      <c r="F2" s="13"/>
      <c r="G2" s="13"/>
    </row>
    <row r="3" spans="1:25" ht="20.25" x14ac:dyDescent="0.3">
      <c r="A3" s="36" t="s">
        <v>12</v>
      </c>
      <c r="B3" s="12" t="s">
        <v>7</v>
      </c>
      <c r="C3" s="1"/>
    </row>
    <row r="4" spans="1:25" ht="21" thickBot="1" x14ac:dyDescent="0.35">
      <c r="A4" s="4"/>
      <c r="B4" s="5"/>
      <c r="C4" s="1"/>
    </row>
    <row r="5" spans="1:25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60" t="s">
        <v>128</v>
      </c>
      <c r="V5" s="60" t="s">
        <v>131</v>
      </c>
      <c r="W5" s="60" t="s">
        <v>137</v>
      </c>
      <c r="X5" s="60" t="s">
        <v>147</v>
      </c>
      <c r="Y5" s="38" t="s">
        <v>6</v>
      </c>
    </row>
    <row r="6" spans="1:25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</row>
    <row r="7" spans="1:25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pans="1:25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66">
        <f>SUM(L8)</f>
        <v>95000</v>
      </c>
    </row>
    <row r="9" spans="1:25" s="7" customFormat="1" ht="17.25" hidden="1" thickBot="1" x14ac:dyDescent="0.35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75"/>
      <c r="U9" s="75"/>
      <c r="V9" s="75"/>
      <c r="W9" s="75"/>
      <c r="X9" s="75"/>
      <c r="Y9" s="66">
        <f>SUM(N9)</f>
        <v>387403</v>
      </c>
    </row>
    <row r="10" spans="1:25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66"/>
    </row>
    <row r="11" spans="1:25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66"/>
    </row>
    <row r="12" spans="1:25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66"/>
    </row>
    <row r="13" spans="1:25" s="7" customFormat="1" ht="16.5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66"/>
    </row>
    <row r="14" spans="1:25" s="30" customFormat="1" ht="15" hidden="1" x14ac:dyDescent="0.25">
      <c r="A14" s="37"/>
      <c r="B14" s="23"/>
      <c r="C14" s="38"/>
      <c r="D14" s="38"/>
      <c r="E14" s="21"/>
      <c r="F14" s="23"/>
      <c r="G14" s="49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66"/>
    </row>
    <row r="15" spans="1:25" s="30" customFormat="1" ht="15" hidden="1" x14ac:dyDescent="0.25">
      <c r="A15" s="37"/>
      <c r="B15" s="23"/>
      <c r="C15" s="38"/>
      <c r="D15" s="38"/>
      <c r="E15" s="21"/>
      <c r="F15" s="23"/>
      <c r="G15" s="49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66"/>
    </row>
    <row r="16" spans="1:25" s="30" customFormat="1" ht="15" hidden="1" x14ac:dyDescent="0.2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49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66"/>
    </row>
    <row r="17" spans="1:25" s="30" customFormat="1" ht="15" hidden="1" x14ac:dyDescent="0.2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49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66"/>
    </row>
    <row r="18" spans="1:25" s="30" customFormat="1" ht="15" hidden="1" x14ac:dyDescent="0.25">
      <c r="A18" s="37" t="s">
        <v>36</v>
      </c>
      <c r="B18" s="23" t="s">
        <v>41</v>
      </c>
      <c r="C18" s="21" t="s">
        <v>37</v>
      </c>
      <c r="D18" s="21" t="s">
        <v>17</v>
      </c>
      <c r="E18" s="21" t="s">
        <v>18</v>
      </c>
      <c r="F18" s="21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66">
        <f>SUM(H18:I18)</f>
        <v>4827.2000000000007</v>
      </c>
    </row>
    <row r="19" spans="1:25" s="30" customFormat="1" ht="15" hidden="1" x14ac:dyDescent="0.25">
      <c r="A19" s="81" t="s">
        <v>90</v>
      </c>
      <c r="B19" s="23" t="s">
        <v>48</v>
      </c>
      <c r="C19" s="82" t="s">
        <v>91</v>
      </c>
      <c r="D19" s="82" t="s">
        <v>92</v>
      </c>
      <c r="E19" s="21" t="s">
        <v>93</v>
      </c>
      <c r="F19" s="21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75"/>
      <c r="U19" s="75"/>
      <c r="V19" s="75"/>
      <c r="W19" s="75"/>
      <c r="X19" s="75"/>
      <c r="Y19" s="66">
        <f>SUM(P19)</f>
        <v>7142.95</v>
      </c>
    </row>
    <row r="20" spans="1:25" s="30" customFormat="1" ht="15" hidden="1" x14ac:dyDescent="0.25">
      <c r="A20" s="81" t="s">
        <v>95</v>
      </c>
      <c r="B20" s="23" t="s">
        <v>48</v>
      </c>
      <c r="C20" s="82" t="s">
        <v>96</v>
      </c>
      <c r="D20" s="82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75"/>
      <c r="U20" s="75"/>
      <c r="V20" s="75"/>
      <c r="W20" s="75"/>
      <c r="X20" s="75"/>
      <c r="Y20" s="66"/>
    </row>
    <row r="21" spans="1:25" s="30" customFormat="1" ht="15" hidden="1" x14ac:dyDescent="0.25">
      <c r="A21" s="37" t="s">
        <v>99</v>
      </c>
      <c r="B21" s="23" t="s">
        <v>48</v>
      </c>
      <c r="C21" s="84" t="s">
        <v>96</v>
      </c>
      <c r="D21" s="84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75"/>
      <c r="U21" s="75"/>
      <c r="V21" s="75"/>
      <c r="W21" s="75"/>
      <c r="X21" s="75"/>
      <c r="Y21" s="66"/>
    </row>
    <row r="22" spans="1:25" s="30" customFormat="1" ht="15" hidden="1" x14ac:dyDescent="0.2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75"/>
      <c r="U22" s="75">
        <v>-45408.55</v>
      </c>
      <c r="V22" s="75"/>
      <c r="W22" s="75"/>
      <c r="X22" s="75"/>
      <c r="Y22" s="66">
        <f>SUM(S22:U22)</f>
        <v>124615.45</v>
      </c>
    </row>
    <row r="23" spans="1:25" s="30" customFormat="1" ht="15" hidden="1" x14ac:dyDescent="0.2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75"/>
      <c r="U23" s="75"/>
      <c r="V23" s="75"/>
      <c r="W23" s="75"/>
      <c r="X23" s="75"/>
      <c r="Y23" s="66">
        <f>S23</f>
        <v>1</v>
      </c>
    </row>
    <row r="24" spans="1:25" s="30" customFormat="1" ht="15" hidden="1" x14ac:dyDescent="0.25">
      <c r="A24" s="91" t="s">
        <v>119</v>
      </c>
      <c r="B24" s="44" t="s">
        <v>48</v>
      </c>
      <c r="C24" s="85" t="s">
        <v>120</v>
      </c>
      <c r="D24" s="85" t="s">
        <v>121</v>
      </c>
      <c r="E24" s="86" t="s">
        <v>122</v>
      </c>
      <c r="F24" s="21" t="s">
        <v>13</v>
      </c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75">
        <v>4808.41</v>
      </c>
      <c r="U24" s="75"/>
      <c r="V24" s="75"/>
      <c r="W24" s="75"/>
      <c r="X24" s="75"/>
      <c r="Y24" s="66">
        <f>SUM(T24)</f>
        <v>4808.41</v>
      </c>
    </row>
    <row r="25" spans="1:25" s="30" customFormat="1" ht="15" hidden="1" x14ac:dyDescent="0.25">
      <c r="A25" s="92" t="s">
        <v>123</v>
      </c>
      <c r="B25" s="44" t="s">
        <v>48</v>
      </c>
      <c r="C25" s="85" t="s">
        <v>124</v>
      </c>
      <c r="D25" s="85" t="s">
        <v>125</v>
      </c>
      <c r="E25" s="86" t="s">
        <v>126</v>
      </c>
      <c r="F25" s="21" t="s">
        <v>13</v>
      </c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75">
        <v>3606.31</v>
      </c>
      <c r="U25" s="75"/>
      <c r="V25" s="75"/>
      <c r="W25" s="75"/>
      <c r="X25" s="75"/>
      <c r="Y25" s="66">
        <f>SUM(T25)</f>
        <v>3606.31</v>
      </c>
    </row>
    <row r="26" spans="1:25" s="30" customFormat="1" ht="15" hidden="1" x14ac:dyDescent="0.25">
      <c r="A26" s="37" t="s">
        <v>133</v>
      </c>
      <c r="B26" s="44" t="s">
        <v>48</v>
      </c>
      <c r="C26" s="93" t="s">
        <v>134</v>
      </c>
      <c r="D26" s="94" t="s">
        <v>135</v>
      </c>
      <c r="E26" s="21" t="s">
        <v>136</v>
      </c>
      <c r="F26" s="21" t="s">
        <v>13</v>
      </c>
      <c r="G26" s="23"/>
      <c r="H26" s="75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>
        <v>3000</v>
      </c>
      <c r="W26" s="75"/>
      <c r="X26" s="75"/>
      <c r="Y26" s="66">
        <f>V26</f>
        <v>3000</v>
      </c>
    </row>
    <row r="27" spans="1:25" s="30" customFormat="1" ht="15" hidden="1" x14ac:dyDescent="0.25">
      <c r="A27" s="37" t="s">
        <v>139</v>
      </c>
      <c r="B27" s="44" t="s">
        <v>48</v>
      </c>
      <c r="C27" s="95" t="s">
        <v>140</v>
      </c>
      <c r="D27" s="95" t="s">
        <v>141</v>
      </c>
      <c r="E27" s="96" t="s">
        <v>142</v>
      </c>
      <c r="F27" s="21" t="s">
        <v>13</v>
      </c>
      <c r="G27" s="23"/>
      <c r="H27" s="75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>
        <v>1380.67</v>
      </c>
      <c r="X27" s="75"/>
      <c r="Y27" s="66">
        <f>W27</f>
        <v>1380.67</v>
      </c>
    </row>
    <row r="28" spans="1:25" s="30" customFormat="1" ht="15" x14ac:dyDescent="0.25">
      <c r="A28" s="81" t="s">
        <v>143</v>
      </c>
      <c r="B28" s="44" t="s">
        <v>48</v>
      </c>
      <c r="C28" s="87" t="s">
        <v>144</v>
      </c>
      <c r="D28" s="88" t="s">
        <v>145</v>
      </c>
      <c r="E28" s="89" t="s">
        <v>146</v>
      </c>
      <c r="F28" s="90" t="s">
        <v>13</v>
      </c>
      <c r="G28" s="23"/>
      <c r="H28" s="75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>
        <v>1926.67</v>
      </c>
      <c r="Y28" s="66">
        <f>X28</f>
        <v>1926.67</v>
      </c>
    </row>
    <row r="29" spans="1:25" s="7" customFormat="1" ht="16.5" x14ac:dyDescent="0.3">
      <c r="A29" s="37"/>
      <c r="B29" s="23"/>
      <c r="C29" s="20"/>
      <c r="D29" s="20"/>
      <c r="E29" s="20"/>
      <c r="F29" s="74"/>
      <c r="G29" s="23"/>
      <c r="H29" s="75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66"/>
    </row>
    <row r="30" spans="1:25" s="7" customFormat="1" ht="16.5" x14ac:dyDescent="0.3">
      <c r="A30" s="37"/>
      <c r="B30" s="59"/>
      <c r="C30" s="21"/>
      <c r="D30" s="21"/>
      <c r="E30" s="21"/>
      <c r="F30" s="23"/>
      <c r="G30" s="23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66"/>
    </row>
    <row r="31" spans="1:25" s="7" customFormat="1" ht="16.5" x14ac:dyDescent="0.3">
      <c r="A31" s="37"/>
      <c r="B31" s="59"/>
      <c r="C31" s="21"/>
      <c r="D31" s="21"/>
      <c r="E31" s="21"/>
      <c r="F31" s="23"/>
      <c r="G31" s="23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66"/>
    </row>
    <row r="32" spans="1:25" s="8" customFormat="1" ht="16.5" hidden="1" x14ac:dyDescent="0.3">
      <c r="A32" s="15" t="s">
        <v>8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6"/>
    </row>
    <row r="33" spans="1:26" s="7" customFormat="1" ht="16.5" hidden="1" x14ac:dyDescent="0.3">
      <c r="A33" s="21" t="s">
        <v>26</v>
      </c>
      <c r="B33" s="17"/>
      <c r="C33" s="20"/>
      <c r="D33" s="20"/>
      <c r="E33" s="17"/>
      <c r="F33" s="17"/>
      <c r="G33" s="17"/>
      <c r="H33" s="24"/>
      <c r="I33" s="24"/>
      <c r="J33" s="24"/>
      <c r="K33" s="24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6"/>
    </row>
    <row r="34" spans="1:26" s="8" customFormat="1" ht="16.5" hidden="1" x14ac:dyDescent="0.3">
      <c r="A34" s="41"/>
      <c r="B34" s="23"/>
      <c r="C34" s="55"/>
      <c r="D34" s="49"/>
      <c r="E34" s="49"/>
      <c r="F34" s="21"/>
      <c r="G34" s="70" t="s">
        <v>29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66"/>
    </row>
    <row r="35" spans="1:26" s="8" customFormat="1" ht="16.5" hidden="1" x14ac:dyDescent="0.3">
      <c r="A35" s="41"/>
      <c r="B35" s="23"/>
      <c r="C35" s="55"/>
      <c r="D35" s="49"/>
      <c r="E35" s="49"/>
      <c r="F35" s="21"/>
      <c r="G35" s="70" t="s">
        <v>29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66"/>
    </row>
    <row r="36" spans="1:26" s="7" customFormat="1" ht="16.5" hidden="1" x14ac:dyDescent="0.3">
      <c r="A36" s="41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66"/>
    </row>
    <row r="37" spans="1:26" s="7" customFormat="1" ht="16.5" hidden="1" x14ac:dyDescent="0.3">
      <c r="A37" s="43"/>
      <c r="B37" s="50"/>
      <c r="C37" s="21"/>
      <c r="D37" s="21"/>
      <c r="E37" s="21"/>
      <c r="F37" s="21"/>
      <c r="G37" s="21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66"/>
    </row>
    <row r="38" spans="1:26" s="7" customFormat="1" ht="16.5" hidden="1" x14ac:dyDescent="0.3">
      <c r="A38" s="43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66"/>
    </row>
    <row r="39" spans="1:26" s="6" customFormat="1" ht="15" hidden="1" x14ac:dyDescent="0.25">
      <c r="A39" s="43"/>
      <c r="B39" s="23"/>
      <c r="C39" s="21"/>
      <c r="D39" s="21"/>
      <c r="E39" s="21"/>
      <c r="F39" s="21"/>
      <c r="G39" s="21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66"/>
    </row>
    <row r="40" spans="1:26" s="6" customFormat="1" ht="16.5" hidden="1" x14ac:dyDescent="0.3">
      <c r="A40" s="9"/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66"/>
    </row>
    <row r="41" spans="1:26" s="7" customFormat="1" ht="16.5" hidden="1" x14ac:dyDescent="0.3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66"/>
    </row>
    <row r="42" spans="1:26" s="8" customFormat="1" ht="16.5" hidden="1" x14ac:dyDescent="0.3">
      <c r="A42" s="21" t="s">
        <v>19</v>
      </c>
      <c r="B42" s="17"/>
      <c r="C42" s="25"/>
      <c r="D42" s="25"/>
      <c r="E42" s="25"/>
      <c r="F42" s="17"/>
      <c r="G42" s="17"/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66"/>
    </row>
    <row r="43" spans="1:26" s="8" customFormat="1" ht="31.5" hidden="1" x14ac:dyDescent="0.25">
      <c r="A43" s="61" t="s">
        <v>103</v>
      </c>
      <c r="B43" s="76" t="s">
        <v>48</v>
      </c>
      <c r="C43" s="21" t="s">
        <v>104</v>
      </c>
      <c r="D43" s="21" t="s">
        <v>105</v>
      </c>
      <c r="E43" s="21" t="s">
        <v>106</v>
      </c>
      <c r="F43" s="21">
        <v>17.225000000000001</v>
      </c>
      <c r="G43" s="83" t="s">
        <v>107</v>
      </c>
      <c r="H43" s="24"/>
      <c r="I43" s="24"/>
      <c r="J43" s="24"/>
      <c r="K43" s="24"/>
      <c r="L43" s="75"/>
      <c r="M43" s="75"/>
      <c r="N43" s="75"/>
      <c r="O43" s="75"/>
      <c r="P43" s="75"/>
      <c r="Q43" s="75"/>
      <c r="R43" s="75">
        <f>92250-1</f>
        <v>92249</v>
      </c>
      <c r="S43" s="75"/>
      <c r="T43" s="75"/>
      <c r="U43" s="75"/>
      <c r="V43" s="75"/>
      <c r="W43" s="75"/>
      <c r="X43" s="75"/>
      <c r="Y43" s="66">
        <f>SUM(R43)</f>
        <v>92249</v>
      </c>
    </row>
    <row r="44" spans="1:26" s="8" customFormat="1" ht="31.5" hidden="1" x14ac:dyDescent="0.25">
      <c r="A44" s="61" t="s">
        <v>103</v>
      </c>
      <c r="B44" s="23" t="s">
        <v>108</v>
      </c>
      <c r="C44" s="21" t="s">
        <v>104</v>
      </c>
      <c r="D44" s="21" t="s">
        <v>105</v>
      </c>
      <c r="E44" s="21" t="s">
        <v>106</v>
      </c>
      <c r="F44" s="21">
        <v>17.225000000000001</v>
      </c>
      <c r="G44" s="83" t="s">
        <v>107</v>
      </c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>
        <v>1</v>
      </c>
      <c r="S44" s="75"/>
      <c r="T44" s="75"/>
      <c r="U44" s="75"/>
      <c r="V44" s="75"/>
      <c r="W44" s="75"/>
      <c r="X44" s="75"/>
      <c r="Y44" s="66">
        <f>SUM(R44)</f>
        <v>1</v>
      </c>
    </row>
    <row r="45" spans="1:26" s="8" customFormat="1" ht="15" hidden="1" x14ac:dyDescent="0.25">
      <c r="A45" s="61"/>
      <c r="B45" s="59"/>
      <c r="C45" s="21"/>
      <c r="D45" s="21"/>
      <c r="E45" s="21"/>
      <c r="F45" s="21"/>
      <c r="G45" s="21"/>
      <c r="H45" s="24"/>
      <c r="I45" s="24"/>
      <c r="J45" s="24"/>
      <c r="K45" s="24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66"/>
    </row>
    <row r="46" spans="1:26" s="8" customFormat="1" ht="15" hidden="1" x14ac:dyDescent="0.25">
      <c r="A46" s="61"/>
      <c r="B46" s="62"/>
      <c r="C46" s="21"/>
      <c r="D46" s="21"/>
      <c r="E46" s="21"/>
      <c r="F46" s="21"/>
      <c r="G46" s="21"/>
      <c r="H46" s="24"/>
      <c r="I46" s="24"/>
      <c r="J46" s="24"/>
      <c r="K46" s="24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66"/>
    </row>
    <row r="47" spans="1:26" s="7" customFormat="1" ht="16.5" hidden="1" x14ac:dyDescent="0.3">
      <c r="A47" s="43"/>
      <c r="B47" s="23"/>
      <c r="C47" s="21"/>
      <c r="D47" s="21"/>
      <c r="E47" s="21"/>
      <c r="F47" s="21"/>
      <c r="G47" s="21"/>
      <c r="H47" s="26"/>
      <c r="I47" s="26"/>
      <c r="J47" s="26"/>
      <c r="K47" s="26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66"/>
      <c r="Z47" s="56"/>
    </row>
    <row r="48" spans="1:26" s="6" customFormat="1" ht="16.5" hidden="1" x14ac:dyDescent="0.3">
      <c r="A48" s="15" t="s">
        <v>8</v>
      </c>
      <c r="B48" s="17"/>
      <c r="C48" s="18"/>
      <c r="D48" s="18"/>
      <c r="E48" s="19"/>
      <c r="F48" s="20"/>
      <c r="G48" s="20"/>
      <c r="H48" s="24"/>
      <c r="I48" s="24"/>
      <c r="J48" s="24"/>
      <c r="K48" s="2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66"/>
    </row>
    <row r="49" spans="1:26" s="7" customFormat="1" ht="16.5" hidden="1" x14ac:dyDescent="0.3">
      <c r="A49" s="21" t="s">
        <v>63</v>
      </c>
      <c r="B49" s="17"/>
      <c r="C49" s="18"/>
      <c r="D49" s="18"/>
      <c r="E49" s="19"/>
      <c r="F49" s="20"/>
      <c r="G49" s="20"/>
      <c r="H49" s="24"/>
      <c r="I49" s="24"/>
      <c r="J49" s="24"/>
      <c r="K49" s="24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66"/>
    </row>
    <row r="50" spans="1:26" s="30" customFormat="1" ht="16.5" hidden="1" x14ac:dyDescent="0.3">
      <c r="A50" s="47" t="s">
        <v>16</v>
      </c>
      <c r="B50" s="23" t="s">
        <v>59</v>
      </c>
      <c r="C50" s="21" t="s">
        <v>60</v>
      </c>
      <c r="D50" s="21" t="s">
        <v>61</v>
      </c>
      <c r="E50" s="42" t="s">
        <v>62</v>
      </c>
      <c r="F50" s="38">
        <v>17.800999999999998</v>
      </c>
      <c r="G50" s="70" t="s">
        <v>30</v>
      </c>
      <c r="H50" s="26"/>
      <c r="I50" s="26"/>
      <c r="J50" s="26"/>
      <c r="K50" s="79">
        <v>28756</v>
      </c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66">
        <f>SUM(K50)</f>
        <v>28756</v>
      </c>
    </row>
    <row r="51" spans="1:26" s="30" customFormat="1" ht="15" hidden="1" x14ac:dyDescent="0.25">
      <c r="A51" s="43"/>
      <c r="B51" s="23"/>
      <c r="C51" s="55"/>
      <c r="D51" s="40"/>
      <c r="E51" s="55"/>
      <c r="F51" s="21"/>
      <c r="G51" s="21"/>
      <c r="H51" s="26"/>
      <c r="I51" s="26"/>
      <c r="J51" s="2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66"/>
    </row>
    <row r="52" spans="1:26" s="30" customFormat="1" ht="15" hidden="1" x14ac:dyDescent="0.25">
      <c r="A52" s="47"/>
      <c r="B52" s="23"/>
      <c r="C52" s="40"/>
      <c r="D52" s="40"/>
      <c r="E52" s="42"/>
      <c r="F52" s="38"/>
      <c r="G52" s="38"/>
      <c r="H52" s="26"/>
      <c r="I52" s="26"/>
      <c r="J52" s="26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66"/>
    </row>
    <row r="53" spans="1:26" s="30" customFormat="1" ht="15" hidden="1" x14ac:dyDescent="0.25">
      <c r="A53" s="47"/>
      <c r="B53" s="23"/>
      <c r="C53" s="40"/>
      <c r="D53" s="40"/>
      <c r="E53" s="42"/>
      <c r="F53" s="38"/>
      <c r="G53" s="38"/>
      <c r="H53" s="26"/>
      <c r="I53" s="26"/>
      <c r="J53" s="26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66"/>
      <c r="Z53" s="48"/>
    </row>
    <row r="54" spans="1:26" s="30" customFormat="1" ht="15" hidden="1" x14ac:dyDescent="0.25">
      <c r="A54" s="41"/>
      <c r="B54" s="23"/>
      <c r="C54" s="46"/>
      <c r="D54" s="46"/>
      <c r="E54" s="46"/>
      <c r="F54" s="23"/>
      <c r="G54" s="23"/>
      <c r="H54" s="26"/>
      <c r="I54" s="26"/>
      <c r="J54" s="26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66"/>
    </row>
    <row r="55" spans="1:26" s="30" customFormat="1" ht="15" hidden="1" x14ac:dyDescent="0.25">
      <c r="A55" s="43"/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66"/>
    </row>
    <row r="56" spans="1:26" s="30" customFormat="1" ht="15" hidden="1" x14ac:dyDescent="0.25">
      <c r="A56" s="43"/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66"/>
    </row>
    <row r="57" spans="1:26" s="30" customFormat="1" ht="15" hidden="1" x14ac:dyDescent="0.25">
      <c r="A57" s="15" t="s">
        <v>8</v>
      </c>
      <c r="B57" s="23"/>
      <c r="C57" s="21"/>
      <c r="D57" s="21"/>
      <c r="E57" s="21"/>
      <c r="F57" s="44"/>
      <c r="G57" s="44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66"/>
    </row>
    <row r="58" spans="1:26" s="30" customFormat="1" ht="15" hidden="1" x14ac:dyDescent="0.25">
      <c r="A58" s="21" t="s">
        <v>44</v>
      </c>
      <c r="B58" s="23"/>
      <c r="C58" s="21"/>
      <c r="D58" s="21"/>
      <c r="E58" s="21"/>
      <c r="F58" s="44"/>
      <c r="G58" s="44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66"/>
    </row>
    <row r="59" spans="1:26" s="30" customFormat="1" ht="16.5" hidden="1" x14ac:dyDescent="0.3">
      <c r="A59" s="63" t="s">
        <v>47</v>
      </c>
      <c r="B59" s="76" t="s">
        <v>48</v>
      </c>
      <c r="C59" s="77" t="s">
        <v>49</v>
      </c>
      <c r="D59" s="64" t="s">
        <v>14</v>
      </c>
      <c r="E59" s="64">
        <v>6501</v>
      </c>
      <c r="F59" s="23">
        <v>17.259</v>
      </c>
      <c r="G59" s="71" t="s">
        <v>31</v>
      </c>
      <c r="H59" s="52"/>
      <c r="I59" s="52">
        <f>945085-1</f>
        <v>945084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66">
        <f>SUM(I59)</f>
        <v>945084</v>
      </c>
    </row>
    <row r="60" spans="1:26" s="30" customFormat="1" ht="16.5" hidden="1" x14ac:dyDescent="0.3">
      <c r="A60" s="63" t="s">
        <v>47</v>
      </c>
      <c r="B60" s="23" t="s">
        <v>50</v>
      </c>
      <c r="C60" s="77" t="s">
        <v>49</v>
      </c>
      <c r="D60" s="64" t="s">
        <v>14</v>
      </c>
      <c r="E60" s="64">
        <v>6501</v>
      </c>
      <c r="F60" s="23">
        <v>17.259</v>
      </c>
      <c r="G60" s="71" t="s">
        <v>31</v>
      </c>
      <c r="H60" s="52"/>
      <c r="I60" s="52">
        <v>1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66">
        <f t="shared" ref="Y60" si="0">SUM(I60)</f>
        <v>1</v>
      </c>
    </row>
    <row r="61" spans="1:26" s="30" customFormat="1" ht="16.5" hidden="1" x14ac:dyDescent="0.3">
      <c r="A61" s="37" t="s">
        <v>74</v>
      </c>
      <c r="B61" s="76" t="s">
        <v>48</v>
      </c>
      <c r="C61" s="21" t="s">
        <v>75</v>
      </c>
      <c r="D61" s="65" t="s">
        <v>22</v>
      </c>
      <c r="E61" s="65">
        <v>6502</v>
      </c>
      <c r="F61" s="21">
        <v>17.257999999999999</v>
      </c>
      <c r="G61" s="71" t="s">
        <v>31</v>
      </c>
      <c r="H61" s="52"/>
      <c r="I61" s="52"/>
      <c r="J61" s="52"/>
      <c r="K61" s="52"/>
      <c r="L61" s="52"/>
      <c r="M61" s="52">
        <f>171905-1</f>
        <v>171904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66">
        <f>M61</f>
        <v>171904</v>
      </c>
    </row>
    <row r="62" spans="1:26" s="30" customFormat="1" ht="16.5" hidden="1" x14ac:dyDescent="0.3">
      <c r="A62" s="37" t="s">
        <v>74</v>
      </c>
      <c r="B62" s="23" t="s">
        <v>50</v>
      </c>
      <c r="C62" s="21" t="s">
        <v>75</v>
      </c>
      <c r="D62" s="65" t="s">
        <v>22</v>
      </c>
      <c r="E62" s="65">
        <v>6502</v>
      </c>
      <c r="F62" s="21">
        <v>17.257999999999999</v>
      </c>
      <c r="G62" s="71" t="s">
        <v>31</v>
      </c>
      <c r="H62" s="52"/>
      <c r="I62" s="52"/>
      <c r="J62" s="52"/>
      <c r="K62" s="52"/>
      <c r="L62" s="52"/>
      <c r="M62" s="52">
        <v>1</v>
      </c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66">
        <f>M62</f>
        <v>1</v>
      </c>
    </row>
    <row r="63" spans="1:26" s="30" customFormat="1" ht="16.5" hidden="1" x14ac:dyDescent="0.3">
      <c r="A63" s="41" t="s">
        <v>52</v>
      </c>
      <c r="B63" s="76" t="s">
        <v>48</v>
      </c>
      <c r="C63" s="78" t="s">
        <v>53</v>
      </c>
      <c r="D63" s="65" t="s">
        <v>20</v>
      </c>
      <c r="E63" s="65">
        <v>6503</v>
      </c>
      <c r="F63" s="21">
        <v>17.277999999999999</v>
      </c>
      <c r="G63" s="71" t="s">
        <v>31</v>
      </c>
      <c r="H63" s="52"/>
      <c r="I63" s="52"/>
      <c r="J63" s="52">
        <f>156835-1</f>
        <v>156834</v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66">
        <f>J63</f>
        <v>156834</v>
      </c>
    </row>
    <row r="64" spans="1:26" s="30" customFormat="1" ht="16.5" hidden="1" x14ac:dyDescent="0.3">
      <c r="A64" s="41" t="s">
        <v>52</v>
      </c>
      <c r="B64" s="23" t="s">
        <v>50</v>
      </c>
      <c r="C64" s="78" t="s">
        <v>53</v>
      </c>
      <c r="D64" s="65" t="s">
        <v>20</v>
      </c>
      <c r="E64" s="65">
        <v>6503</v>
      </c>
      <c r="F64" s="21">
        <v>17.277999999999999</v>
      </c>
      <c r="G64" s="71" t="s">
        <v>31</v>
      </c>
      <c r="H64" s="52"/>
      <c r="I64" s="52"/>
      <c r="J64" s="52">
        <v>1</v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66">
        <f>J64</f>
        <v>1</v>
      </c>
    </row>
    <row r="65" spans="1:25" s="30" customFormat="1" ht="15" hidden="1" x14ac:dyDescent="0.25">
      <c r="A65" s="37" t="s">
        <v>74</v>
      </c>
      <c r="B65" s="44" t="s">
        <v>48</v>
      </c>
      <c r="C65" s="21" t="s">
        <v>83</v>
      </c>
      <c r="D65" s="21" t="s">
        <v>22</v>
      </c>
      <c r="E65" s="21">
        <v>6502</v>
      </c>
      <c r="F65" s="21">
        <v>17.257999999999999</v>
      </c>
      <c r="G65" s="80" t="s">
        <v>31</v>
      </c>
      <c r="H65" s="52"/>
      <c r="I65" s="52"/>
      <c r="J65" s="52"/>
      <c r="K65" s="52"/>
      <c r="L65" s="52"/>
      <c r="M65" s="52"/>
      <c r="N65" s="52"/>
      <c r="O65" s="52">
        <f>702152-1</f>
        <v>702151</v>
      </c>
      <c r="P65" s="52"/>
      <c r="Q65" s="52"/>
      <c r="R65" s="52"/>
      <c r="S65" s="52"/>
      <c r="T65" s="52"/>
      <c r="U65" s="52"/>
      <c r="V65" s="52"/>
      <c r="W65" s="52"/>
      <c r="X65" s="52"/>
      <c r="Y65" s="66">
        <f>SUM(N65:O65)</f>
        <v>702151</v>
      </c>
    </row>
    <row r="66" spans="1:25" s="30" customFormat="1" ht="15" hidden="1" x14ac:dyDescent="0.25">
      <c r="A66" s="37" t="s">
        <v>74</v>
      </c>
      <c r="B66" s="23" t="s">
        <v>50</v>
      </c>
      <c r="C66" s="21" t="s">
        <v>83</v>
      </c>
      <c r="D66" s="21" t="s">
        <v>22</v>
      </c>
      <c r="E66" s="21">
        <v>6502</v>
      </c>
      <c r="F66" s="21">
        <v>17.257999999999999</v>
      </c>
      <c r="G66" s="80" t="s">
        <v>31</v>
      </c>
      <c r="H66" s="52"/>
      <c r="I66" s="52"/>
      <c r="J66" s="52"/>
      <c r="K66" s="52"/>
      <c r="L66" s="52"/>
      <c r="M66" s="52"/>
      <c r="N66" s="52"/>
      <c r="O66" s="52">
        <v>1</v>
      </c>
      <c r="P66" s="52"/>
      <c r="Q66" s="52"/>
      <c r="R66" s="52"/>
      <c r="S66" s="52"/>
      <c r="T66" s="52"/>
      <c r="U66" s="52"/>
      <c r="V66" s="52"/>
      <c r="W66" s="52"/>
      <c r="X66" s="52"/>
      <c r="Y66" s="66">
        <f t="shared" ref="Y66:Y70" si="1">SUM(N66:O66)</f>
        <v>1</v>
      </c>
    </row>
    <row r="67" spans="1:25" s="30" customFormat="1" ht="16.5" hidden="1" x14ac:dyDescent="0.3">
      <c r="A67" s="41" t="s">
        <v>52</v>
      </c>
      <c r="B67" s="44" t="s">
        <v>48</v>
      </c>
      <c r="C67" s="70" t="s">
        <v>84</v>
      </c>
      <c r="D67" s="21" t="s">
        <v>20</v>
      </c>
      <c r="E67" s="21">
        <v>6503</v>
      </c>
      <c r="F67" s="21">
        <v>17.277999999999999</v>
      </c>
      <c r="G67" s="80" t="s">
        <v>31</v>
      </c>
      <c r="H67" s="52"/>
      <c r="I67" s="52"/>
      <c r="J67" s="52"/>
      <c r="K67" s="52"/>
      <c r="L67" s="52"/>
      <c r="M67" s="52"/>
      <c r="N67" s="52"/>
      <c r="O67" s="52">
        <f>570412-1</f>
        <v>570411</v>
      </c>
      <c r="P67" s="52"/>
      <c r="Q67" s="52"/>
      <c r="R67" s="52"/>
      <c r="S67" s="52"/>
      <c r="T67" s="52"/>
      <c r="U67" s="52"/>
      <c r="V67" s="52"/>
      <c r="W67" s="52"/>
      <c r="X67" s="52"/>
      <c r="Y67" s="66">
        <f t="shared" si="1"/>
        <v>570411</v>
      </c>
    </row>
    <row r="68" spans="1:25" s="30" customFormat="1" ht="16.5" hidden="1" x14ac:dyDescent="0.3">
      <c r="A68" s="41" t="s">
        <v>52</v>
      </c>
      <c r="B68" s="23" t="s">
        <v>50</v>
      </c>
      <c r="C68" s="70" t="s">
        <v>84</v>
      </c>
      <c r="D68" s="21" t="s">
        <v>20</v>
      </c>
      <c r="E68" s="21">
        <v>6503</v>
      </c>
      <c r="F68" s="21">
        <v>17.277999999999999</v>
      </c>
      <c r="G68" s="80" t="s">
        <v>31</v>
      </c>
      <c r="H68" s="52"/>
      <c r="I68" s="52"/>
      <c r="J68" s="52"/>
      <c r="K68" s="52"/>
      <c r="L68" s="52"/>
      <c r="M68" s="52"/>
      <c r="N68" s="52"/>
      <c r="O68" s="52">
        <v>1</v>
      </c>
      <c r="P68" s="52"/>
      <c r="Q68" s="52"/>
      <c r="R68" s="52"/>
      <c r="S68" s="52"/>
      <c r="T68" s="52"/>
      <c r="U68" s="52"/>
      <c r="V68" s="52"/>
      <c r="W68" s="52"/>
      <c r="X68" s="52"/>
      <c r="Y68" s="66">
        <f t="shared" si="1"/>
        <v>1</v>
      </c>
    </row>
    <row r="69" spans="1:25" s="8" customFormat="1" ht="15" hidden="1" x14ac:dyDescent="0.25">
      <c r="A69" s="41"/>
      <c r="B69" s="23"/>
      <c r="C69" s="51"/>
      <c r="D69" s="21"/>
      <c r="E69" s="23"/>
      <c r="F69" s="21"/>
      <c r="G69" s="2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66">
        <f t="shared" si="1"/>
        <v>0</v>
      </c>
    </row>
    <row r="70" spans="1:25" s="7" customFormat="1" ht="16.5" hidden="1" x14ac:dyDescent="0.3">
      <c r="A70" s="10"/>
      <c r="B70" s="27"/>
      <c r="C70" s="27"/>
      <c r="D70" s="20"/>
      <c r="E70" s="20"/>
      <c r="F70" s="20"/>
      <c r="G70" s="2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66">
        <f t="shared" si="1"/>
        <v>0</v>
      </c>
    </row>
    <row r="71" spans="1:25" s="7" customFormat="1" ht="18.75" x14ac:dyDescent="0.3">
      <c r="A71" s="11" t="s">
        <v>0</v>
      </c>
      <c r="B71" s="28"/>
      <c r="C71" s="29"/>
      <c r="D71" s="29"/>
      <c r="E71" s="29"/>
      <c r="F71" s="29"/>
      <c r="G71" s="29"/>
      <c r="H71" s="54">
        <f>SUM(H18:H70)</f>
        <v>4827.2000000000007</v>
      </c>
      <c r="I71" s="54">
        <f>SUM(I18:I70)</f>
        <v>945085</v>
      </c>
      <c r="J71" s="54">
        <f>SUM(J63:J69)</f>
        <v>156835</v>
      </c>
      <c r="K71" s="54">
        <f>SUM(K49:K53)</f>
        <v>28756</v>
      </c>
      <c r="L71" s="54">
        <f>SUM(L7:L10)</f>
        <v>95000</v>
      </c>
      <c r="M71" s="54">
        <f>SUM(M61:M70)</f>
        <v>171905</v>
      </c>
      <c r="N71" s="54">
        <f>SUM(N7:N10)</f>
        <v>387403</v>
      </c>
      <c r="O71" s="54">
        <f>SUM(O57:O69)</f>
        <v>1272564</v>
      </c>
      <c r="P71" s="54">
        <f>SUM(P12:P30)</f>
        <v>7142.95</v>
      </c>
      <c r="Q71" s="54">
        <f>SUM(Q13:Q30)-0.01</f>
        <v>11308.016680583629</v>
      </c>
      <c r="R71" s="54">
        <f>SUM(R42:R45)</f>
        <v>92250</v>
      </c>
      <c r="S71" s="54">
        <f>SUM(S22:S29)</f>
        <v>170025</v>
      </c>
      <c r="T71" s="54">
        <f>SUM(T13:T30)</f>
        <v>8414.7199999999993</v>
      </c>
      <c r="U71" s="54">
        <f>SUM(U22:U29)</f>
        <v>-45408.55</v>
      </c>
      <c r="V71" s="54">
        <f>SUM(V13:V30)</f>
        <v>3000</v>
      </c>
      <c r="W71" s="54">
        <f>SUM(W13:W30)</f>
        <v>1380.67</v>
      </c>
      <c r="X71" s="54">
        <f>SUM(X13:X30)</f>
        <v>1926.67</v>
      </c>
      <c r="Y71" s="66"/>
    </row>
    <row r="72" spans="1:25" s="7" customFormat="1" ht="18.75" x14ac:dyDescent="0.3">
      <c r="A72" s="31"/>
      <c r="B72" s="32"/>
      <c r="C72" s="33"/>
      <c r="D72" s="33"/>
      <c r="E72" s="33"/>
      <c r="F72" s="3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5"/>
    </row>
    <row r="73" spans="1:25" ht="16.5" x14ac:dyDescent="0.3">
      <c r="A73" s="30" t="s">
        <v>9</v>
      </c>
      <c r="B73" s="7"/>
    </row>
    <row r="74" spans="1:25" ht="15" hidden="1" customHeight="1" x14ac:dyDescent="0.25">
      <c r="A74" s="30" t="s">
        <v>42</v>
      </c>
    </row>
    <row r="75" spans="1:25" ht="15" hidden="1" x14ac:dyDescent="0.25">
      <c r="A75" s="58" t="s">
        <v>43</v>
      </c>
    </row>
    <row r="76" spans="1:25" ht="15" hidden="1" x14ac:dyDescent="0.25">
      <c r="A76" s="30" t="s">
        <v>45</v>
      </c>
    </row>
    <row r="77" spans="1:25" ht="15" hidden="1" x14ac:dyDescent="0.25">
      <c r="A77" s="58" t="s">
        <v>46</v>
      </c>
    </row>
    <row r="78" spans="1:25" ht="15" hidden="1" x14ac:dyDescent="0.25">
      <c r="A78" s="30" t="s">
        <v>54</v>
      </c>
    </row>
    <row r="79" spans="1:25" ht="15" hidden="1" x14ac:dyDescent="0.25">
      <c r="A79" s="58" t="s">
        <v>55</v>
      </c>
    </row>
    <row r="80" spans="1:25" ht="15" hidden="1" x14ac:dyDescent="0.25">
      <c r="A80" s="30" t="s">
        <v>58</v>
      </c>
    </row>
    <row r="81" spans="1:1" ht="15" hidden="1" x14ac:dyDescent="0.25">
      <c r="A81" s="58" t="s">
        <v>57</v>
      </c>
    </row>
    <row r="82" spans="1:1" ht="15" hidden="1" x14ac:dyDescent="0.25">
      <c r="A82" s="30" t="s">
        <v>70</v>
      </c>
    </row>
    <row r="83" spans="1:1" ht="15" hidden="1" x14ac:dyDescent="0.25">
      <c r="A83" s="30" t="s">
        <v>69</v>
      </c>
    </row>
    <row r="84" spans="1:1" ht="15" hidden="1" x14ac:dyDescent="0.25">
      <c r="A84" s="30" t="s">
        <v>73</v>
      </c>
    </row>
    <row r="85" spans="1:1" ht="15" hidden="1" x14ac:dyDescent="0.25">
      <c r="A85" s="58" t="s">
        <v>72</v>
      </c>
    </row>
    <row r="86" spans="1:1" ht="15" hidden="1" x14ac:dyDescent="0.25">
      <c r="A86" s="30" t="s">
        <v>78</v>
      </c>
    </row>
    <row r="87" spans="1:1" ht="15" hidden="1" x14ac:dyDescent="0.25">
      <c r="A87" s="58" t="s">
        <v>77</v>
      </c>
    </row>
    <row r="88" spans="1:1" ht="15" hidden="1" x14ac:dyDescent="0.25">
      <c r="A88" s="30" t="s">
        <v>86</v>
      </c>
    </row>
    <row r="89" spans="1:1" ht="15" hidden="1" x14ac:dyDescent="0.25">
      <c r="A89" s="58" t="s">
        <v>85</v>
      </c>
    </row>
    <row r="90" spans="1:1" ht="15" hidden="1" x14ac:dyDescent="0.25">
      <c r="A90" s="30" t="s">
        <v>89</v>
      </c>
    </row>
    <row r="91" spans="1:1" ht="15" hidden="1" x14ac:dyDescent="0.25">
      <c r="A91" s="58" t="s">
        <v>88</v>
      </c>
    </row>
    <row r="92" spans="1:1" ht="15" hidden="1" x14ac:dyDescent="0.25">
      <c r="A92" s="30" t="s">
        <v>101</v>
      </c>
    </row>
    <row r="93" spans="1:1" ht="15" hidden="1" x14ac:dyDescent="0.25">
      <c r="A93" s="58" t="s">
        <v>100</v>
      </c>
    </row>
    <row r="94" spans="1:1" ht="15" hidden="1" x14ac:dyDescent="0.25">
      <c r="A94" s="30" t="s">
        <v>110</v>
      </c>
    </row>
    <row r="95" spans="1:1" ht="15" hidden="1" x14ac:dyDescent="0.25">
      <c r="A95" s="58" t="s">
        <v>109</v>
      </c>
    </row>
    <row r="96" spans="1:1" ht="15" hidden="1" x14ac:dyDescent="0.25">
      <c r="A96" s="30" t="s">
        <v>113</v>
      </c>
    </row>
    <row r="97" spans="1:1" ht="15" hidden="1" x14ac:dyDescent="0.25">
      <c r="A97" s="58" t="s">
        <v>112</v>
      </c>
    </row>
    <row r="98" spans="1:1" ht="15" hidden="1" x14ac:dyDescent="0.25">
      <c r="A98" s="30" t="s">
        <v>127</v>
      </c>
    </row>
    <row r="99" spans="1:1" ht="15" hidden="1" x14ac:dyDescent="0.25">
      <c r="A99" s="58" t="s">
        <v>88</v>
      </c>
    </row>
    <row r="100" spans="1:1" ht="15" hidden="1" x14ac:dyDescent="0.25">
      <c r="A100" s="30" t="s">
        <v>129</v>
      </c>
    </row>
    <row r="101" spans="1:1" ht="15" hidden="1" x14ac:dyDescent="0.25">
      <c r="A101" s="58" t="s">
        <v>130</v>
      </c>
    </row>
    <row r="102" spans="1:1" ht="15" hidden="1" x14ac:dyDescent="0.25">
      <c r="A102" s="30" t="s">
        <v>132</v>
      </c>
    </row>
    <row r="103" spans="1:1" ht="15" hidden="1" x14ac:dyDescent="0.25">
      <c r="A103" s="58" t="s">
        <v>88</v>
      </c>
    </row>
    <row r="104" spans="1:1" ht="15" hidden="1" x14ac:dyDescent="0.25">
      <c r="A104" s="30" t="s">
        <v>138</v>
      </c>
    </row>
    <row r="105" spans="1:1" ht="15" hidden="1" x14ac:dyDescent="0.25">
      <c r="A105" s="58" t="s">
        <v>88</v>
      </c>
    </row>
    <row r="106" spans="1:1" ht="15" x14ac:dyDescent="0.25">
      <c r="A106" s="30" t="s">
        <v>148</v>
      </c>
    </row>
    <row r="107" spans="1:1" ht="15" x14ac:dyDescent="0.25">
      <c r="A107" s="58" t="s">
        <v>88</v>
      </c>
    </row>
    <row r="114" spans="1:1" ht="16.5" x14ac:dyDescent="0.3">
      <c r="A114" s="16" t="s">
        <v>32</v>
      </c>
    </row>
    <row r="115" spans="1:1" ht="16.5" x14ac:dyDescent="0.3">
      <c r="A115" s="73" t="s">
        <v>35</v>
      </c>
    </row>
    <row r="116" spans="1:1" ht="16.5" x14ac:dyDescent="0.3">
      <c r="A116" s="16" t="s">
        <v>33</v>
      </c>
    </row>
    <row r="117" spans="1:1" ht="16.5" x14ac:dyDescent="0.3">
      <c r="A117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2024-05-07T15:24:07Z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