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E2E8395-10CB-4203-B628-066BF2EEF0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5" i="2" l="1"/>
  <c r="X24" i="2"/>
  <c r="W63" i="2"/>
  <c r="X23" i="2"/>
  <c r="V22" i="2"/>
  <c r="V63" i="2" s="1"/>
  <c r="U63" i="2"/>
  <c r="T63" i="2"/>
  <c r="X21" i="2"/>
  <c r="X20" i="2"/>
  <c r="S63" i="2"/>
  <c r="X19" i="2"/>
  <c r="X57" i="2"/>
  <c r="X59" i="2"/>
  <c r="R58" i="2"/>
  <c r="X58" i="2" s="1"/>
  <c r="R56" i="2"/>
  <c r="X56" i="2" s="1"/>
  <c r="Q16" i="2"/>
  <c r="X16" i="2" s="1"/>
  <c r="Q14" i="2"/>
  <c r="X14" i="2" s="1"/>
  <c r="X15" i="2"/>
  <c r="X17" i="2"/>
  <c r="X9" i="2"/>
  <c r="P63" i="2"/>
  <c r="X53" i="2"/>
  <c r="O52" i="2"/>
  <c r="X52" i="2" s="1"/>
  <c r="X8" i="2"/>
  <c r="N63" i="2"/>
  <c r="X29" i="2"/>
  <c r="M63" i="2"/>
  <c r="X28" i="2"/>
  <c r="L63" i="2"/>
  <c r="X22" i="2" l="1"/>
  <c r="R63" i="2"/>
  <c r="Q63" i="2"/>
  <c r="O63" i="2"/>
  <c r="X44" i="2"/>
  <c r="K43" i="2"/>
  <c r="X43" i="2" s="1"/>
  <c r="J54" i="2"/>
  <c r="J63" i="2" s="1"/>
  <c r="X55" i="2"/>
  <c r="X51" i="2"/>
  <c r="I50" i="2"/>
  <c r="I63" i="2" s="1"/>
  <c r="X18" i="2"/>
  <c r="H63" i="2"/>
  <c r="X54" i="2" l="1"/>
  <c r="K63" i="2"/>
  <c r="X50" i="2"/>
</calcChain>
</file>

<file path=xl/sharedStrings.xml><?xml version="1.0" encoding="utf-8"?>
<sst xmlns="http://schemas.openxmlformats.org/spreadsheetml/2006/main" count="246" uniqueCount="150">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</sst>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tabSelected="1" zoomScale="110" zoomScaleNormal="110" workbookViewId="0">
      <selection activeCell="A31" sqref="A31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2" width="16.81640625" style="2" hidden="1" customWidth="1"/>
    <col min="23" max="23" width="16.81640625" style="2" customWidth="1"/>
    <col min="24" max="24" width="13.81640625" style="3" hidden="1" customWidth="1"/>
    <col min="25" max="25" width="13.26953125" style="3" bestFit="1" customWidth="1"/>
    <col min="26" max="16384" width="9.1796875" style="3"/>
  </cols>
  <sheetData>
    <row r="1" spans="1:24" ht="20.5" x14ac:dyDescent="0.45">
      <c r="A1" s="3" t="s">
        <v>10</v>
      </c>
      <c r="B1" s="82" t="s">
        <v>9</v>
      </c>
      <c r="C1" s="83"/>
      <c r="D1" s="83"/>
      <c r="E1" s="83"/>
      <c r="F1" s="83"/>
      <c r="G1" s="83"/>
      <c r="H1" s="83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ht="20.5" x14ac:dyDescent="0.45">
      <c r="B2" s="10"/>
      <c r="C2" s="10"/>
      <c r="D2" s="10"/>
      <c r="E2" s="11"/>
      <c r="F2" s="11"/>
      <c r="G2" s="11"/>
    </row>
    <row r="3" spans="1:24" ht="20.5" x14ac:dyDescent="0.45">
      <c r="A3" s="4" t="s">
        <v>11</v>
      </c>
      <c r="B3" s="10" t="s">
        <v>7</v>
      </c>
      <c r="C3" s="1"/>
    </row>
    <row r="4" spans="1:24" ht="21" thickBot="1" x14ac:dyDescent="0.5">
      <c r="A4" s="4"/>
      <c r="B4" s="5"/>
      <c r="C4" s="1"/>
    </row>
    <row r="5" spans="1:24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32" t="s">
        <v>6</v>
      </c>
    </row>
    <row r="6" spans="1:24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20"/>
    </row>
    <row r="7" spans="1:24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</row>
    <row r="8" spans="1:24" s="7" customFormat="1" ht="15" hidden="1" x14ac:dyDescent="0.35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65">
        <f>SUM(N8)</f>
        <v>95000</v>
      </c>
    </row>
    <row r="9" spans="1:24" s="7" customFormat="1" ht="15.5" hidden="1" thickBot="1" x14ac:dyDescent="0.4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65">
        <f>SUM(P9)</f>
        <v>482168</v>
      </c>
    </row>
    <row r="10" spans="1:24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65"/>
    </row>
    <row r="11" spans="1:24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65"/>
    </row>
    <row r="12" spans="1:24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65"/>
    </row>
    <row r="13" spans="1:24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65"/>
    </row>
    <row r="14" spans="1:24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65">
        <f>SUM(P14:Q14)</f>
        <v>86999</v>
      </c>
    </row>
    <row r="15" spans="1:24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65">
        <f t="shared" ref="X15:X17" si="0">SUM(P15:Q15)</f>
        <v>1</v>
      </c>
    </row>
    <row r="16" spans="1:24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65">
        <f t="shared" si="0"/>
        <v>78651</v>
      </c>
    </row>
    <row r="17" spans="1:25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65">
        <f t="shared" si="0"/>
        <v>1</v>
      </c>
    </row>
    <row r="18" spans="1:25" s="7" customFormat="1" ht="15" hidden="1" x14ac:dyDescent="0.35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65">
        <f>SUM(H18:I18)</f>
        <v>2744.4199999999983</v>
      </c>
    </row>
    <row r="19" spans="1:25" s="7" customFormat="1" ht="15.5" hidden="1" x14ac:dyDescent="0.35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65">
        <f>S19</f>
        <v>20329.93</v>
      </c>
    </row>
    <row r="20" spans="1:25" s="7" customFormat="1" ht="15" hidden="1" x14ac:dyDescent="0.35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65">
        <f>SUM(T20)</f>
        <v>24305.95</v>
      </c>
    </row>
    <row r="21" spans="1:25" s="7" customFormat="1" ht="15" hidden="1" x14ac:dyDescent="0.35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65">
        <f>SUM(T21)</f>
        <v>12365.043096539401</v>
      </c>
    </row>
    <row r="22" spans="1:25" s="7" customFormat="1" ht="15" hidden="1" x14ac:dyDescent="0.35">
      <c r="A22" s="31" t="s">
        <v>134</v>
      </c>
      <c r="B22" s="77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1"/>
      <c r="I22" s="22"/>
      <c r="J22" s="22"/>
      <c r="K22" s="22"/>
      <c r="L22" s="22"/>
      <c r="M22" s="22"/>
      <c r="N22" s="71"/>
      <c r="O22" s="71"/>
      <c r="P22" s="71"/>
      <c r="Q22" s="71"/>
      <c r="R22" s="71"/>
      <c r="S22" s="71"/>
      <c r="T22" s="71"/>
      <c r="U22" s="71"/>
      <c r="V22" s="71">
        <f>196622-1</f>
        <v>196621</v>
      </c>
      <c r="W22" s="71"/>
      <c r="X22" s="65">
        <f>V22</f>
        <v>196621</v>
      </c>
    </row>
    <row r="23" spans="1:25" s="7" customFormat="1" ht="15" hidden="1" x14ac:dyDescent="0.35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1"/>
      <c r="I23" s="22"/>
      <c r="J23" s="22"/>
      <c r="K23" s="22"/>
      <c r="L23" s="22"/>
      <c r="M23" s="22"/>
      <c r="N23" s="71"/>
      <c r="O23" s="71"/>
      <c r="P23" s="71"/>
      <c r="Q23" s="71"/>
      <c r="R23" s="71"/>
      <c r="S23" s="71"/>
      <c r="T23" s="71"/>
      <c r="U23" s="71"/>
      <c r="V23" s="71">
        <v>1</v>
      </c>
      <c r="W23" s="71"/>
      <c r="X23" s="65">
        <f>V23</f>
        <v>1</v>
      </c>
    </row>
    <row r="24" spans="1:25" s="7" customFormat="1" ht="15.5" x14ac:dyDescent="0.35">
      <c r="A24" s="84" t="s">
        <v>142</v>
      </c>
      <c r="B24" s="77" t="s">
        <v>54</v>
      </c>
      <c r="C24" s="85" t="s">
        <v>143</v>
      </c>
      <c r="D24" s="85" t="s">
        <v>144</v>
      </c>
      <c r="E24" s="86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65">
        <f>W24</f>
        <v>12857.46</v>
      </c>
    </row>
    <row r="25" spans="1:25" s="7" customFormat="1" ht="15.5" x14ac:dyDescent="0.35">
      <c r="A25" s="87" t="s">
        <v>146</v>
      </c>
      <c r="B25" s="77" t="s">
        <v>54</v>
      </c>
      <c r="C25" s="85" t="s">
        <v>147</v>
      </c>
      <c r="D25" s="85" t="s">
        <v>148</v>
      </c>
      <c r="E25" s="86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65">
        <f>W25</f>
        <v>9643.09</v>
      </c>
    </row>
    <row r="26" spans="1:25" s="7" customFormat="1" ht="15" hidden="1" x14ac:dyDescent="0.35">
      <c r="A26" s="13" t="s">
        <v>8</v>
      </c>
      <c r="B26" s="37"/>
      <c r="C26" s="38"/>
      <c r="D26" s="38"/>
      <c r="E26" s="39"/>
      <c r="F26" s="37"/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65"/>
    </row>
    <row r="27" spans="1:25" s="7" customFormat="1" ht="15" hidden="1" x14ac:dyDescent="0.35">
      <c r="A27" s="19" t="s">
        <v>73</v>
      </c>
      <c r="B27" s="37"/>
      <c r="C27" s="34"/>
      <c r="D27" s="38"/>
      <c r="E27" s="35"/>
      <c r="F27" s="37"/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65"/>
    </row>
    <row r="28" spans="1:25" s="7" customFormat="1" ht="15" hidden="1" x14ac:dyDescent="0.35">
      <c r="A28" s="41" t="s">
        <v>76</v>
      </c>
      <c r="B28" s="21" t="s">
        <v>77</v>
      </c>
      <c r="C28" s="19" t="s">
        <v>75</v>
      </c>
      <c r="D28" s="19" t="s">
        <v>20</v>
      </c>
      <c r="E28" s="35" t="s">
        <v>74</v>
      </c>
      <c r="F28" s="32">
        <v>17.800999999999998</v>
      </c>
      <c r="G28" s="67" t="s">
        <v>29</v>
      </c>
      <c r="H28" s="45"/>
      <c r="I28" s="45"/>
      <c r="J28" s="45"/>
      <c r="K28" s="45"/>
      <c r="L28" s="45">
        <v>7105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65">
        <f>SUM(L28)</f>
        <v>7105</v>
      </c>
    </row>
    <row r="29" spans="1:25" s="7" customFormat="1" ht="15" hidden="1" x14ac:dyDescent="0.35">
      <c r="A29" s="41" t="s">
        <v>81</v>
      </c>
      <c r="B29" s="21" t="s">
        <v>82</v>
      </c>
      <c r="C29" s="19" t="s">
        <v>75</v>
      </c>
      <c r="D29" s="19" t="s">
        <v>20</v>
      </c>
      <c r="E29" s="35" t="s">
        <v>74</v>
      </c>
      <c r="F29" s="32">
        <v>17.800999999999998</v>
      </c>
      <c r="G29" s="67" t="s">
        <v>29</v>
      </c>
      <c r="H29" s="45"/>
      <c r="I29" s="45"/>
      <c r="J29" s="45"/>
      <c r="K29" s="45"/>
      <c r="L29" s="45"/>
      <c r="M29" s="45">
        <v>31085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65">
        <f>M29</f>
        <v>31085</v>
      </c>
    </row>
    <row r="30" spans="1:25" s="7" customFormat="1" ht="15" hidden="1" x14ac:dyDescent="0.35">
      <c r="A30" s="41"/>
      <c r="B30" s="21"/>
      <c r="C30" s="19"/>
      <c r="D30" s="34"/>
      <c r="E30" s="19"/>
      <c r="F30" s="19"/>
      <c r="G30" s="1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65"/>
      <c r="Y30" s="40"/>
    </row>
    <row r="31" spans="1:25" s="7" customFormat="1" ht="15" x14ac:dyDescent="0.35">
      <c r="A31" s="31"/>
      <c r="B31" s="21"/>
      <c r="C31" s="34"/>
      <c r="D31" s="38"/>
      <c r="E31" s="34"/>
      <c r="F31" s="21"/>
      <c r="G31" s="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65"/>
    </row>
    <row r="32" spans="1:25" s="7" customFormat="1" ht="15.5" x14ac:dyDescent="0.35">
      <c r="A32" s="31"/>
      <c r="B32" s="21"/>
      <c r="C32" s="49"/>
      <c r="D32" s="19"/>
      <c r="E32" s="49"/>
      <c r="F32" s="21"/>
      <c r="G32" s="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65"/>
    </row>
    <row r="33" spans="1:25" s="7" customFormat="1" ht="15.5" hidden="1" x14ac:dyDescent="0.35">
      <c r="A33" s="13" t="s">
        <v>8</v>
      </c>
      <c r="B33" s="21"/>
      <c r="C33" s="49"/>
      <c r="D33" s="19"/>
      <c r="E33" s="49"/>
      <c r="F33" s="21"/>
      <c r="G33" s="21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65"/>
    </row>
    <row r="34" spans="1:25" s="50" customFormat="1" ht="15" hidden="1" x14ac:dyDescent="0.35">
      <c r="A34" s="19" t="s">
        <v>30</v>
      </c>
      <c r="B34" s="15"/>
      <c r="C34" s="18"/>
      <c r="D34" s="18"/>
      <c r="E34" s="15"/>
      <c r="F34" s="15"/>
      <c r="G34" s="1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65"/>
    </row>
    <row r="35" spans="1:25" s="7" customFormat="1" ht="15" hidden="1" x14ac:dyDescent="0.35">
      <c r="A35" s="31" t="s">
        <v>33</v>
      </c>
      <c r="B35" s="21" t="s">
        <v>18</v>
      </c>
      <c r="C35" s="62" t="s">
        <v>34</v>
      </c>
      <c r="D35" s="54" t="s">
        <v>35</v>
      </c>
      <c r="E35" s="54" t="s">
        <v>36</v>
      </c>
      <c r="F35" s="19">
        <v>17.245000000000001</v>
      </c>
      <c r="G35" s="67" t="s">
        <v>31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65"/>
    </row>
    <row r="36" spans="1:25" s="50" customFormat="1" ht="15" hidden="1" x14ac:dyDescent="0.35">
      <c r="A36" s="31" t="s">
        <v>33</v>
      </c>
      <c r="B36" s="21" t="s">
        <v>37</v>
      </c>
      <c r="C36" s="62" t="s">
        <v>34</v>
      </c>
      <c r="D36" s="54" t="s">
        <v>35</v>
      </c>
      <c r="E36" s="54" t="s">
        <v>36</v>
      </c>
      <c r="F36" s="19">
        <v>17.245000000000001</v>
      </c>
      <c r="G36" s="67" t="s">
        <v>31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65"/>
    </row>
    <row r="37" spans="1:25" s="50" customFormat="1" ht="15" hidden="1" x14ac:dyDescent="0.35">
      <c r="A37" s="3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65"/>
    </row>
    <row r="38" spans="1:25" s="50" customFormat="1" ht="15" hidden="1" x14ac:dyDescent="0.35">
      <c r="A38" s="41"/>
      <c r="B38" s="42"/>
      <c r="C38" s="19"/>
      <c r="D38" s="19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65"/>
    </row>
    <row r="39" spans="1:25" s="50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65"/>
    </row>
    <row r="40" spans="1:25" s="7" customFormat="1" ht="15" hidden="1" x14ac:dyDescent="0.35">
      <c r="A40" s="41"/>
      <c r="B40" s="21"/>
      <c r="C40" s="19"/>
      <c r="D40" s="19"/>
      <c r="E40" s="19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65"/>
    </row>
    <row r="41" spans="1:25" s="6" customFormat="1" ht="14.5" hidden="1" x14ac:dyDescent="0.35">
      <c r="A41" s="13" t="s">
        <v>8</v>
      </c>
      <c r="B41" s="15"/>
      <c r="C41" s="16"/>
      <c r="D41" s="16"/>
      <c r="E41" s="17"/>
      <c r="F41" s="18"/>
      <c r="G41" s="18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65"/>
    </row>
    <row r="42" spans="1:25" s="6" customFormat="1" ht="14.5" hidden="1" x14ac:dyDescent="0.35">
      <c r="A42" s="19" t="s">
        <v>63</v>
      </c>
      <c r="B42" s="15"/>
      <c r="C42" s="16"/>
      <c r="D42" s="16"/>
      <c r="E42" s="17"/>
      <c r="F42" s="18"/>
      <c r="G42" s="18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65"/>
    </row>
    <row r="43" spans="1:25" s="7" customFormat="1" ht="15.5" hidden="1" x14ac:dyDescent="0.35">
      <c r="A43" s="59" t="s">
        <v>64</v>
      </c>
      <c r="B43" s="72" t="s">
        <v>54</v>
      </c>
      <c r="C43" s="19" t="s">
        <v>65</v>
      </c>
      <c r="D43" s="19" t="s">
        <v>66</v>
      </c>
      <c r="E43" s="19" t="s">
        <v>67</v>
      </c>
      <c r="F43" s="19">
        <v>17.225000000000001</v>
      </c>
      <c r="G43" s="76" t="s">
        <v>68</v>
      </c>
      <c r="H43" s="45"/>
      <c r="I43" s="45"/>
      <c r="J43" s="45"/>
      <c r="K43" s="45">
        <f>56000-1</f>
        <v>55999</v>
      </c>
      <c r="L43" s="45"/>
      <c r="M43" s="45"/>
      <c r="N43" s="45"/>
      <c r="O43" s="45"/>
      <c r="P43" s="45"/>
      <c r="Q43" s="45"/>
      <c r="R43" s="45"/>
      <c r="S43" s="45"/>
      <c r="T43" s="45"/>
      <c r="U43" s="45">
        <v>181500</v>
      </c>
      <c r="V43" s="45"/>
      <c r="W43" s="45"/>
      <c r="X43" s="65">
        <f>SUM(K43:U43)</f>
        <v>237499</v>
      </c>
    </row>
    <row r="44" spans="1:25" s="7" customFormat="1" ht="15.5" hidden="1" x14ac:dyDescent="0.35">
      <c r="A44" s="59" t="s">
        <v>64</v>
      </c>
      <c r="B44" s="21" t="s">
        <v>69</v>
      </c>
      <c r="C44" s="19" t="s">
        <v>65</v>
      </c>
      <c r="D44" s="19" t="s">
        <v>66</v>
      </c>
      <c r="E44" s="19" t="s">
        <v>67</v>
      </c>
      <c r="F44" s="19">
        <v>17.225000000000001</v>
      </c>
      <c r="G44" s="76" t="s">
        <v>68</v>
      </c>
      <c r="H44" s="45"/>
      <c r="I44" s="45"/>
      <c r="J44" s="45"/>
      <c r="K44" s="45">
        <v>1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65">
        <f>SUM(K44)</f>
        <v>1</v>
      </c>
    </row>
    <row r="45" spans="1:25" s="7" customFormat="1" ht="15" hidden="1" x14ac:dyDescent="0.35">
      <c r="A45" s="41"/>
      <c r="B45" s="21"/>
      <c r="C45" s="19"/>
      <c r="D45" s="19"/>
      <c r="E45" s="19"/>
      <c r="F45" s="19"/>
      <c r="G45" s="1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65"/>
      <c r="Y45" s="55"/>
    </row>
    <row r="46" spans="1:25" s="7" customFormat="1" ht="15" hidden="1" x14ac:dyDescent="0.35">
      <c r="A46" s="31"/>
      <c r="B46" s="21"/>
      <c r="C46" s="34"/>
      <c r="D46" s="34"/>
      <c r="E46" s="35"/>
      <c r="F46" s="19"/>
      <c r="G46" s="1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65"/>
    </row>
    <row r="47" spans="1:25" s="50" customFormat="1" ht="15" hidden="1" x14ac:dyDescent="0.35">
      <c r="A47" s="8"/>
      <c r="B47" s="15"/>
      <c r="C47" s="16"/>
      <c r="D47" s="16"/>
      <c r="E47" s="16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65"/>
    </row>
    <row r="48" spans="1:25" s="50" customFormat="1" ht="15" hidden="1" x14ac:dyDescent="0.35">
      <c r="A48" s="13" t="s">
        <v>8</v>
      </c>
      <c r="B48" s="15"/>
      <c r="C48" s="16"/>
      <c r="D48" s="16"/>
      <c r="E48" s="16"/>
      <c r="F48" s="15"/>
      <c r="G48" s="1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65"/>
    </row>
    <row r="49" spans="1:25" s="50" customFormat="1" ht="15" hidden="1" x14ac:dyDescent="0.35">
      <c r="A49" s="19" t="s">
        <v>50</v>
      </c>
      <c r="B49" s="15"/>
      <c r="C49" s="16"/>
      <c r="D49" s="16"/>
      <c r="E49" s="16"/>
      <c r="F49" s="18"/>
      <c r="G49" s="1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65"/>
    </row>
    <row r="50" spans="1:25" s="7" customFormat="1" ht="15.5" hidden="1" x14ac:dyDescent="0.35">
      <c r="A50" s="60" t="s">
        <v>53</v>
      </c>
      <c r="B50" s="72" t="s">
        <v>54</v>
      </c>
      <c r="C50" s="73" t="s">
        <v>55</v>
      </c>
      <c r="D50" s="61" t="s">
        <v>19</v>
      </c>
      <c r="E50" s="61">
        <v>6501</v>
      </c>
      <c r="F50" s="21">
        <v>17.259</v>
      </c>
      <c r="G50" s="68" t="s">
        <v>32</v>
      </c>
      <c r="H50" s="43"/>
      <c r="I50" s="43">
        <f>1372071-1</f>
        <v>1372070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65">
        <f>SUM(I50)</f>
        <v>1372070</v>
      </c>
    </row>
    <row r="51" spans="1:25" s="7" customFormat="1" ht="15.5" hidden="1" x14ac:dyDescent="0.35">
      <c r="A51" s="60" t="s">
        <v>53</v>
      </c>
      <c r="B51" s="21" t="s">
        <v>56</v>
      </c>
      <c r="C51" s="73" t="s">
        <v>55</v>
      </c>
      <c r="D51" s="61" t="s">
        <v>19</v>
      </c>
      <c r="E51" s="61">
        <v>6501</v>
      </c>
      <c r="F51" s="21">
        <v>17.259</v>
      </c>
      <c r="G51" s="68" t="s">
        <v>32</v>
      </c>
      <c r="H51" s="44"/>
      <c r="I51" s="44">
        <v>1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65">
        <f>SUM(I51)</f>
        <v>1</v>
      </c>
    </row>
    <row r="52" spans="1:25" s="6" customFormat="1" ht="15.5" hidden="1" x14ac:dyDescent="0.35">
      <c r="A52" s="31" t="s">
        <v>94</v>
      </c>
      <c r="B52" s="72" t="s">
        <v>54</v>
      </c>
      <c r="C52" s="19" t="s">
        <v>95</v>
      </c>
      <c r="D52" s="49" t="s">
        <v>23</v>
      </c>
      <c r="E52" s="49">
        <v>6502</v>
      </c>
      <c r="F52" s="19">
        <v>17.257999999999999</v>
      </c>
      <c r="G52" s="68" t="s">
        <v>32</v>
      </c>
      <c r="H52" s="45"/>
      <c r="I52" s="45"/>
      <c r="J52" s="45"/>
      <c r="K52" s="45"/>
      <c r="L52" s="45"/>
      <c r="M52" s="45"/>
      <c r="N52" s="45"/>
      <c r="O52" s="45">
        <f>233127-1</f>
        <v>233126</v>
      </c>
      <c r="P52" s="45"/>
      <c r="Q52" s="45"/>
      <c r="R52" s="45"/>
      <c r="S52" s="45"/>
      <c r="T52" s="45"/>
      <c r="U52" s="45"/>
      <c r="V52" s="45"/>
      <c r="W52" s="45"/>
      <c r="X52" s="65">
        <f>O52</f>
        <v>233126</v>
      </c>
    </row>
    <row r="53" spans="1:25" s="7" customFormat="1" ht="15.5" hidden="1" x14ac:dyDescent="0.35">
      <c r="A53" s="31" t="s">
        <v>94</v>
      </c>
      <c r="B53" s="21" t="s">
        <v>56</v>
      </c>
      <c r="C53" s="19" t="s">
        <v>95</v>
      </c>
      <c r="D53" s="49" t="s">
        <v>23</v>
      </c>
      <c r="E53" s="49">
        <v>6502</v>
      </c>
      <c r="F53" s="19">
        <v>17.257999999999999</v>
      </c>
      <c r="G53" s="68" t="s">
        <v>32</v>
      </c>
      <c r="H53" s="45"/>
      <c r="I53" s="45"/>
      <c r="J53" s="45"/>
      <c r="K53" s="45"/>
      <c r="L53" s="45"/>
      <c r="M53" s="45"/>
      <c r="N53" s="45"/>
      <c r="O53" s="45">
        <v>1</v>
      </c>
      <c r="P53" s="45"/>
      <c r="Q53" s="45"/>
      <c r="R53" s="45"/>
      <c r="S53" s="45"/>
      <c r="T53" s="45"/>
      <c r="U53" s="45"/>
      <c r="V53" s="45"/>
      <c r="W53" s="45"/>
      <c r="X53" s="65">
        <f>O53</f>
        <v>1</v>
      </c>
    </row>
    <row r="54" spans="1:25" s="50" customFormat="1" ht="15.5" hidden="1" x14ac:dyDescent="0.35">
      <c r="A54" s="74" t="s">
        <v>57</v>
      </c>
      <c r="B54" s="72" t="s">
        <v>54</v>
      </c>
      <c r="C54" s="75" t="s">
        <v>58</v>
      </c>
      <c r="D54" s="49" t="s">
        <v>24</v>
      </c>
      <c r="E54" s="49">
        <v>6503</v>
      </c>
      <c r="F54" s="19">
        <v>17.277999999999999</v>
      </c>
      <c r="G54" s="68" t="s">
        <v>32</v>
      </c>
      <c r="H54" s="52"/>
      <c r="I54" s="52"/>
      <c r="J54" s="52">
        <f>213059-1</f>
        <v>213058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65">
        <f>SUM(J54)</f>
        <v>213058</v>
      </c>
    </row>
    <row r="55" spans="1:25" s="50" customFormat="1" ht="14" hidden="1" customHeight="1" x14ac:dyDescent="0.35">
      <c r="A55" s="74" t="s">
        <v>57</v>
      </c>
      <c r="B55" s="21" t="s">
        <v>56</v>
      </c>
      <c r="C55" s="75" t="s">
        <v>58</v>
      </c>
      <c r="D55" s="49" t="s">
        <v>24</v>
      </c>
      <c r="E55" s="49">
        <v>6503</v>
      </c>
      <c r="F55" s="19">
        <v>17.277999999999999</v>
      </c>
      <c r="G55" s="68" t="s">
        <v>32</v>
      </c>
      <c r="H55" s="43"/>
      <c r="I55" s="43"/>
      <c r="J55" s="43">
        <v>1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65">
        <f>SUM(J55)</f>
        <v>1</v>
      </c>
      <c r="Y55" s="53"/>
    </row>
    <row r="56" spans="1:25" s="50" customFormat="1" ht="14" hidden="1" customHeight="1" x14ac:dyDescent="0.35">
      <c r="A56" s="31" t="s">
        <v>94</v>
      </c>
      <c r="B56" s="77" t="s">
        <v>54</v>
      </c>
      <c r="C56" s="19" t="s">
        <v>110</v>
      </c>
      <c r="D56" s="19" t="s">
        <v>23</v>
      </c>
      <c r="E56" s="19">
        <v>6502</v>
      </c>
      <c r="F56" s="19">
        <v>17.257999999999999</v>
      </c>
      <c r="G56" s="78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f>952216-1</f>
        <v>952215</v>
      </c>
      <c r="S56" s="43"/>
      <c r="T56" s="43"/>
      <c r="U56" s="43"/>
      <c r="V56" s="43"/>
      <c r="W56" s="43"/>
      <c r="X56" s="65">
        <f>SUM(R56)</f>
        <v>952215</v>
      </c>
      <c r="Y56" s="53"/>
    </row>
    <row r="57" spans="1:25" s="50" customFormat="1" ht="14" hidden="1" customHeight="1" x14ac:dyDescent="0.35">
      <c r="A57" s="31" t="s">
        <v>94</v>
      </c>
      <c r="B57" s="21" t="s">
        <v>56</v>
      </c>
      <c r="C57" s="19" t="s">
        <v>110</v>
      </c>
      <c r="D57" s="19" t="s">
        <v>23</v>
      </c>
      <c r="E57" s="19">
        <v>6502</v>
      </c>
      <c r="F57" s="19">
        <v>17.257999999999999</v>
      </c>
      <c r="G57" s="78" t="s">
        <v>32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1</v>
      </c>
      <c r="S57" s="43"/>
      <c r="T57" s="43"/>
      <c r="U57" s="43"/>
      <c r="V57" s="43"/>
      <c r="W57" s="43"/>
      <c r="X57" s="65">
        <f t="shared" ref="X57:X59" si="1">SUM(R57)</f>
        <v>1</v>
      </c>
      <c r="Y57" s="53"/>
    </row>
    <row r="58" spans="1:25" s="7" customFormat="1" ht="15" hidden="1" x14ac:dyDescent="0.35">
      <c r="A58" s="74" t="s">
        <v>57</v>
      </c>
      <c r="B58" s="77" t="s">
        <v>54</v>
      </c>
      <c r="C58" s="67" t="s">
        <v>111</v>
      </c>
      <c r="D58" s="19" t="s">
        <v>24</v>
      </c>
      <c r="E58" s="19">
        <v>6503</v>
      </c>
      <c r="F58" s="19">
        <v>17.277999999999999</v>
      </c>
      <c r="G58" s="78" t="s">
        <v>32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>
        <f>774899-1</f>
        <v>774898</v>
      </c>
      <c r="S58" s="43"/>
      <c r="T58" s="43"/>
      <c r="U58" s="43"/>
      <c r="V58" s="43"/>
      <c r="W58" s="43"/>
      <c r="X58" s="65">
        <f t="shared" si="1"/>
        <v>774898</v>
      </c>
    </row>
    <row r="59" spans="1:25" s="7" customFormat="1" ht="15" hidden="1" x14ac:dyDescent="0.35">
      <c r="A59" s="74" t="s">
        <v>57</v>
      </c>
      <c r="B59" s="21" t="s">
        <v>56</v>
      </c>
      <c r="C59" s="67" t="s">
        <v>111</v>
      </c>
      <c r="D59" s="19" t="s">
        <v>24</v>
      </c>
      <c r="E59" s="19">
        <v>6503</v>
      </c>
      <c r="F59" s="19">
        <v>17.277999999999999</v>
      </c>
      <c r="G59" s="78" t="s">
        <v>32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>
        <v>1</v>
      </c>
      <c r="S59" s="43"/>
      <c r="T59" s="43"/>
      <c r="U59" s="43"/>
      <c r="V59" s="43"/>
      <c r="W59" s="43"/>
      <c r="X59" s="65">
        <f t="shared" si="1"/>
        <v>1</v>
      </c>
    </row>
    <row r="60" spans="1:25" s="7" customFormat="1" ht="15" hidden="1" x14ac:dyDescent="0.35">
      <c r="A60" s="31"/>
      <c r="B60" s="47"/>
      <c r="C60" s="32"/>
      <c r="D60" s="19"/>
      <c r="E60" s="21"/>
      <c r="F60" s="19"/>
      <c r="G60" s="1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65"/>
    </row>
    <row r="61" spans="1:25" s="7" customFormat="1" ht="15" hidden="1" x14ac:dyDescent="0.35">
      <c r="A61" s="31"/>
      <c r="B61" s="21"/>
      <c r="C61" s="32"/>
      <c r="D61" s="19"/>
      <c r="E61" s="21"/>
      <c r="F61" s="19"/>
      <c r="G61" s="1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65"/>
    </row>
    <row r="62" spans="1:25" s="7" customFormat="1" ht="15" hidden="1" x14ac:dyDescent="0.35">
      <c r="A62" s="31"/>
      <c r="B62" s="21"/>
      <c r="C62" s="32"/>
      <c r="D62" s="19"/>
      <c r="E62" s="21"/>
      <c r="F62" s="19"/>
      <c r="G62" s="1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65"/>
      <c r="Y62" s="40"/>
    </row>
    <row r="63" spans="1:25" s="7" customFormat="1" ht="18" x14ac:dyDescent="0.4">
      <c r="A63" s="9" t="s">
        <v>0</v>
      </c>
      <c r="B63" s="23"/>
      <c r="C63" s="24"/>
      <c r="D63" s="24"/>
      <c r="E63" s="24"/>
      <c r="F63" s="24"/>
      <c r="G63" s="24"/>
      <c r="H63" s="46">
        <f>SUM(H18:H62)</f>
        <v>2744.4199999999983</v>
      </c>
      <c r="I63" s="46">
        <f>SUM(I25:I62)</f>
        <v>1372071</v>
      </c>
      <c r="J63" s="46">
        <f>SUM(J49:J61)</f>
        <v>213059</v>
      </c>
      <c r="K63" s="46">
        <f>SUM(K42:K46)</f>
        <v>56000</v>
      </c>
      <c r="L63" s="46">
        <f>SUM(L28:L31)</f>
        <v>7105</v>
      </c>
      <c r="M63" s="46">
        <f>SUM(M28:M30)</f>
        <v>31085</v>
      </c>
      <c r="N63" s="46">
        <f>SUM(N7:N10)</f>
        <v>95000</v>
      </c>
      <c r="O63" s="46">
        <f>SUM(O49:O59)</f>
        <v>233127</v>
      </c>
      <c r="P63" s="46">
        <f>SUM(P9:P11)</f>
        <v>482168</v>
      </c>
      <c r="Q63" s="46">
        <f>SUM(Q13:Q17)</f>
        <v>165652</v>
      </c>
      <c r="R63" s="46">
        <f>SUM(R48:R60)</f>
        <v>1727115</v>
      </c>
      <c r="S63" s="46">
        <f>SUM(S12:S21)</f>
        <v>20329.93</v>
      </c>
      <c r="T63" s="46">
        <f>SUM(T13:T25)</f>
        <v>36670.993096539401</v>
      </c>
      <c r="U63" s="46">
        <f>SUM(U42:U62)</f>
        <v>181500</v>
      </c>
      <c r="V63" s="46">
        <f>SUM(V12:V31)</f>
        <v>196622</v>
      </c>
      <c r="W63" s="46">
        <f>SUM(W13:W31)</f>
        <v>22500.55</v>
      </c>
      <c r="X63" s="65"/>
    </row>
    <row r="64" spans="1:25" s="7" customFormat="1" ht="18" x14ac:dyDescent="0.4">
      <c r="A64" s="26"/>
      <c r="B64" s="27"/>
      <c r="C64" s="28"/>
      <c r="D64" s="28"/>
      <c r="E64" s="28"/>
      <c r="F64" s="28"/>
      <c r="G64" s="28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30"/>
    </row>
    <row r="65" spans="1:2" ht="15" x14ac:dyDescent="0.35">
      <c r="A65" s="25" t="s">
        <v>17</v>
      </c>
      <c r="B65" s="7"/>
    </row>
    <row r="66" spans="1:2" ht="14.5" hidden="1" x14ac:dyDescent="0.35">
      <c r="A66" s="25" t="s">
        <v>48</v>
      </c>
    </row>
    <row r="67" spans="1:2" ht="14.5" hidden="1" x14ac:dyDescent="0.35">
      <c r="A67" s="57" t="s">
        <v>49</v>
      </c>
    </row>
    <row r="68" spans="1:2" ht="14.5" hidden="1" x14ac:dyDescent="0.35">
      <c r="A68" s="25" t="s">
        <v>51</v>
      </c>
    </row>
    <row r="69" spans="1:2" ht="14.5" hidden="1" x14ac:dyDescent="0.35">
      <c r="A69" s="57" t="s">
        <v>52</v>
      </c>
    </row>
    <row r="70" spans="1:2" ht="14.5" hidden="1" x14ac:dyDescent="0.35">
      <c r="A70" s="25" t="s">
        <v>60</v>
      </c>
    </row>
    <row r="71" spans="1:2" ht="14.5" hidden="1" x14ac:dyDescent="0.35">
      <c r="A71" s="57" t="s">
        <v>61</v>
      </c>
    </row>
    <row r="72" spans="1:2" ht="14.5" hidden="1" x14ac:dyDescent="0.35">
      <c r="A72" s="25" t="s">
        <v>70</v>
      </c>
    </row>
    <row r="73" spans="1:2" ht="14.5" hidden="1" x14ac:dyDescent="0.35">
      <c r="A73" s="57" t="s">
        <v>71</v>
      </c>
    </row>
    <row r="74" spans="1:2" ht="14.5" hidden="1" x14ac:dyDescent="0.35">
      <c r="A74" s="25" t="s">
        <v>78</v>
      </c>
    </row>
    <row r="75" spans="1:2" ht="14.5" hidden="1" x14ac:dyDescent="0.35">
      <c r="A75" s="57" t="s">
        <v>79</v>
      </c>
    </row>
    <row r="76" spans="1:2" ht="14.5" hidden="1" x14ac:dyDescent="0.35">
      <c r="A76" s="25" t="s">
        <v>84</v>
      </c>
    </row>
    <row r="77" spans="1:2" ht="14.5" hidden="1" x14ac:dyDescent="0.35">
      <c r="A77" s="57" t="s">
        <v>83</v>
      </c>
    </row>
    <row r="78" spans="1:2" ht="14.5" hidden="1" x14ac:dyDescent="0.35">
      <c r="A78" s="25" t="s">
        <v>89</v>
      </c>
    </row>
    <row r="79" spans="1:2" ht="14.5" hidden="1" x14ac:dyDescent="0.35">
      <c r="A79" s="25" t="s">
        <v>88</v>
      </c>
    </row>
    <row r="80" spans="1:2" ht="14.5" hidden="1" x14ac:dyDescent="0.35">
      <c r="A80" s="25" t="s">
        <v>92</v>
      </c>
    </row>
    <row r="81" spans="1:1" ht="14.5" hidden="1" x14ac:dyDescent="0.35">
      <c r="A81" s="57" t="s">
        <v>91</v>
      </c>
    </row>
    <row r="82" spans="1:1" ht="14.5" hidden="1" x14ac:dyDescent="0.35">
      <c r="A82" s="25" t="s">
        <v>98</v>
      </c>
    </row>
    <row r="83" spans="1:1" ht="14.5" hidden="1" x14ac:dyDescent="0.35">
      <c r="A83" s="57" t="s">
        <v>99</v>
      </c>
    </row>
    <row r="84" spans="1:1" ht="14.5" hidden="1" x14ac:dyDescent="0.35">
      <c r="A84" s="25" t="s">
        <v>103</v>
      </c>
    </row>
    <row r="85" spans="1:1" ht="14.5" hidden="1" x14ac:dyDescent="0.35">
      <c r="A85" s="57" t="s">
        <v>102</v>
      </c>
    </row>
    <row r="86" spans="1:1" ht="14.5" hidden="1" x14ac:dyDescent="0.35">
      <c r="A86" s="25" t="s">
        <v>114</v>
      </c>
    </row>
    <row r="87" spans="1:1" ht="14.5" hidden="1" x14ac:dyDescent="0.35">
      <c r="A87" s="57" t="s">
        <v>113</v>
      </c>
    </row>
    <row r="88" spans="1:1" ht="14.5" hidden="1" x14ac:dyDescent="0.35">
      <c r="A88" s="25" t="s">
        <v>116</v>
      </c>
    </row>
    <row r="89" spans="1:1" ht="14.5" hidden="1" x14ac:dyDescent="0.35">
      <c r="A89" s="57" t="s">
        <v>117</v>
      </c>
    </row>
    <row r="90" spans="1:1" ht="14.5" hidden="1" x14ac:dyDescent="0.35">
      <c r="A90" s="25" t="s">
        <v>128</v>
      </c>
    </row>
    <row r="91" spans="1:1" ht="14.5" hidden="1" x14ac:dyDescent="0.35">
      <c r="A91" s="57" t="s">
        <v>129</v>
      </c>
    </row>
    <row r="92" spans="1:1" ht="14.5" hidden="1" x14ac:dyDescent="0.35">
      <c r="A92" s="25" t="s">
        <v>131</v>
      </c>
    </row>
    <row r="93" spans="1:1" ht="14.5" hidden="1" x14ac:dyDescent="0.35">
      <c r="A93" s="57" t="s">
        <v>132</v>
      </c>
    </row>
    <row r="94" spans="1:1" ht="14.5" hidden="1" x14ac:dyDescent="0.35">
      <c r="A94" s="25" t="s">
        <v>138</v>
      </c>
    </row>
    <row r="95" spans="1:1" ht="14.5" hidden="1" x14ac:dyDescent="0.35">
      <c r="A95" s="57" t="s">
        <v>139</v>
      </c>
    </row>
    <row r="96" spans="1:1" ht="14.5" x14ac:dyDescent="0.35">
      <c r="A96" s="25" t="s">
        <v>141</v>
      </c>
    </row>
    <row r="97" spans="1:1" ht="14.5" x14ac:dyDescent="0.35">
      <c r="A97" s="57" t="s">
        <v>117</v>
      </c>
    </row>
    <row r="105" spans="1:1" ht="14.5" x14ac:dyDescent="0.35">
      <c r="A105" s="14" t="s">
        <v>38</v>
      </c>
    </row>
    <row r="106" spans="1:1" ht="14.5" x14ac:dyDescent="0.35">
      <c r="A106" s="14" t="s">
        <v>40</v>
      </c>
    </row>
    <row r="107" spans="1:1" ht="14.5" x14ac:dyDescent="0.35">
      <c r="A107" s="14" t="s">
        <v>39</v>
      </c>
    </row>
    <row r="108" spans="1:1" ht="14.5" x14ac:dyDescent="0.35">
      <c r="A108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2024-03-04T15:52:12Z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