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9D4F400-1318-4ECE-B18D-EA8C50812397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BROCKTON" sheetId="2" r:id="rId1"/>
  </sheets>
  <definedNames>
    <definedName name="_xlnm.Print_Area" localSheetId="0">BROCKTON!$A$1:$H$84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6" i="2" l="1"/>
  <c r="O65" i="2"/>
  <c r="N82" i="2"/>
  <c r="M82" i="2"/>
  <c r="O36" i="2"/>
  <c r="O37" i="2"/>
  <c r="L82" i="2"/>
  <c r="O60" i="2"/>
  <c r="O62" i="2"/>
  <c r="K59" i="2"/>
  <c r="O59" i="2" s="1"/>
  <c r="K61" i="2"/>
  <c r="O61" i="2" s="1"/>
  <c r="O9" i="2"/>
  <c r="O11" i="2"/>
  <c r="J10" i="2"/>
  <c r="O10" i="2" s="1"/>
  <c r="J8" i="2"/>
  <c r="O52" i="2"/>
  <c r="I51" i="2"/>
  <c r="O51" i="2" s="1"/>
  <c r="O64" i="2"/>
  <c r="J82" i="2" l="1"/>
  <c r="K82" i="2"/>
  <c r="O8" i="2"/>
  <c r="I82" i="2"/>
  <c r="O81" i="2"/>
  <c r="H82" i="2"/>
</calcChain>
</file>

<file path=xl/sharedStrings.xml><?xml version="1.0" encoding="utf-8"?>
<sst xmlns="http://schemas.openxmlformats.org/spreadsheetml/2006/main" count="159" uniqueCount="88">
  <si>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</si>
  <si>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</si>
  <si>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</si>
  <si>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</si>
  <si>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</si>
  <si>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</si>
  <si>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</si>
  <si>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</si>
  <si>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</si>
  <si>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</si>
  <si>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</si>
  <si>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</si>
  <si>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</si>
  <si>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</si>
  <si>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DVOP</t>
  </si>
  <si>
    <t>LVER</t>
  </si>
  <si>
    <t>CT EOL 21CCBWIBVETSUI</t>
  </si>
  <si>
    <t>UI</t>
  </si>
  <si>
    <t>4400-3067</t>
  </si>
  <si>
    <t>K103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</si>
  <si>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</si>
  <si>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</si>
  <si>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</si>
  <si>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</si>
  <si>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</si>
  <si>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</si>
  <si>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</si>
  <si>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</si>
  <si>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</si>
  <si>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</si>
  <si>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</si>
  <si>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</si>
  <si>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</si>
  <si>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</si>
  <si>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</si>
  <si>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</si>
  <si>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</si>
  <si>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</si>
  <si>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</si>
  <si>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</si>
  <si>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</si>
  <si>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</si>
  <si>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</si>
  <si>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</si>
  <si>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</si>
  <si>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</si>
  <si>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</si>
  <si>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</si>
  <si>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</si>
  <si>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</si>
  <si>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</si>
  <si>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</si>
  <si>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</si>
  <si>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</si>
  <si>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</si>
  <si>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</si>
  <si>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</si>
  <si>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</si>
  <si>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</si>
  <si>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</si>
  <si>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</si>
  <si>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</si>
  <si>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</si>
  <si>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</si>
  <si>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</si>
  <si>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</si>
  <si>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</si>
  <si>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</si>
  <si>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WP 90%</t>
  </si>
  <si>
    <t>FES2025</t>
  </si>
  <si>
    <t>JULY 1, 2025-JUNE 30, 2026</t>
  </si>
  <si>
    <t>WP 10%</t>
  </si>
  <si>
    <t>BUDGET #3 FY25</t>
  </si>
  <si>
    <t>TO ADD WP FUNDS</t>
  </si>
  <si>
    <t>BUDGET #3 FY25 SEPTEMBER 3, 2024</t>
  </si>
  <si>
    <t>BUDGET #4 FY25</t>
  </si>
  <si>
    <t>TO ADD SOS FUNDS</t>
  </si>
  <si>
    <t>BUDGET #4 FY25 SEPT 18, 2024</t>
  </si>
  <si>
    <t>CT EOL 25CCBWIBSOSWTF</t>
  </si>
  <si>
    <t>STATE ONE STOP</t>
  </si>
  <si>
    <t>STOSCC2025</t>
  </si>
  <si>
    <t>BUDGET #5 FY25</t>
  </si>
  <si>
    <t>WTRUSTF25</t>
  </si>
  <si>
    <t>TO ADD WTF FUNDS</t>
  </si>
  <si>
    <t>BUDGET #5 FY25 SEPT 20, 2024</t>
  </si>
  <si>
    <t>WORKFORCE TRAINING FUND</t>
  </si>
  <si>
    <t>BUDGET #6 FY25</t>
  </si>
  <si>
    <t>BUDGET #6 FY25 OCT 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</si>
</sst>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tabSelected="1" zoomScale="110" zoomScaleNormal="110" workbookViewId="0">
      <selection activeCell="N102" sqref="N102"/>
    </sheetView>
  </sheetViews>
  <sheetFormatPr defaultColWidth="9.140625" defaultRowHeight="16.5" x14ac:dyDescent="0.3"/>
  <cols>
    <col min="1" max="1" width="48.85546875" style="3" customWidth="1"/>
    <col min="2" max="2" width="33" style="3" customWidth="1"/>
    <col min="3" max="3" width="17.7109375" style="2" customWidth="1"/>
    <col min="4" max="4" width="11.85546875" style="2" customWidth="1"/>
    <col min="5" max="5" width="11.42578125" style="2" customWidth="1"/>
    <col min="6" max="6" width="8.28515625" style="2" bestFit="1" customWidth="1"/>
    <col min="7" max="7" width="24.28515625" style="27" customWidth="1"/>
    <col min="8" max="8" width="15.42578125" style="2" hidden="1" customWidth="1"/>
    <col min="9" max="9" width="12.85546875" style="2" hidden="1" customWidth="1"/>
    <col min="10" max="13" width="13.85546875" style="2" hidden="1" customWidth="1"/>
    <col min="14" max="14" width="16.42578125" style="2" customWidth="1"/>
    <col min="15" max="15" width="12.140625" style="44" hidden="1" customWidth="1"/>
    <col min="16" max="16" width="14" style="3" bestFit="1" customWidth="1"/>
    <col min="17" max="16384" width="9.140625" style="3"/>
  </cols>
  <sheetData>
    <row r="1" spans="1:15" ht="20.25" x14ac:dyDescent="0.3">
      <c r="A1" s="3" t="s">
        <v>11</v>
      </c>
      <c r="B1" s="84" t="s">
        <v>10</v>
      </c>
      <c r="C1" s="85"/>
      <c r="D1" s="85"/>
      <c r="E1" s="85"/>
      <c r="F1" s="85"/>
      <c r="G1" s="85"/>
      <c r="H1" s="85"/>
      <c r="I1" s="66"/>
      <c r="J1" s="66"/>
      <c r="K1" s="66"/>
      <c r="L1" s="66"/>
      <c r="M1" s="66"/>
      <c r="N1" s="66"/>
    </row>
    <row r="2" spans="1:15" ht="20.25" x14ac:dyDescent="0.3">
      <c r="B2" s="6"/>
      <c r="C2" s="6"/>
      <c r="D2" s="6"/>
      <c r="E2" s="7"/>
      <c r="F2" s="7"/>
    </row>
    <row r="3" spans="1:15" ht="20.25" x14ac:dyDescent="0.3">
      <c r="A3" s="4" t="s">
        <v>12</v>
      </c>
      <c r="B3" s="6" t="s">
        <v>7</v>
      </c>
      <c r="C3" s="1"/>
    </row>
    <row r="4" spans="1:15" ht="21" thickBot="1" x14ac:dyDescent="0.35">
      <c r="A4" s="4"/>
      <c r="B4" s="5"/>
      <c r="C4" s="1"/>
    </row>
    <row r="5" spans="1:15" s="10" customFormat="1" ht="60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30</v>
      </c>
      <c r="H5" s="9" t="s">
        <v>42</v>
      </c>
      <c r="I5" s="69" t="s">
        <v>49</v>
      </c>
      <c r="J5" s="69" t="s">
        <v>58</v>
      </c>
      <c r="K5" s="69" t="s">
        <v>72</v>
      </c>
      <c r="L5" s="69" t="s">
        <v>75</v>
      </c>
      <c r="M5" s="69" t="s">
        <v>81</v>
      </c>
      <c r="N5" s="69" t="s">
        <v>86</v>
      </c>
      <c r="O5" s="33" t="s">
        <v>6</v>
      </c>
    </row>
    <row r="6" spans="1:15" s="10" customFormat="1" hidden="1" x14ac:dyDescent="0.3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68"/>
      <c r="L6" s="68"/>
      <c r="M6" s="68"/>
      <c r="N6" s="68"/>
      <c r="O6" s="45"/>
    </row>
    <row r="7" spans="1:15" s="10" customFormat="1" hidden="1" x14ac:dyDescent="0.3">
      <c r="A7" s="15" t="s">
        <v>59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33"/>
    </row>
    <row r="8" spans="1:15" s="10" customFormat="1" hidden="1" x14ac:dyDescent="0.3">
      <c r="A8" s="73" t="s">
        <v>60</v>
      </c>
      <c r="B8" s="16" t="s">
        <v>61</v>
      </c>
      <c r="C8" s="57" t="s">
        <v>62</v>
      </c>
      <c r="D8" s="15" t="s">
        <v>20</v>
      </c>
      <c r="E8" s="15">
        <v>6501</v>
      </c>
      <c r="F8" s="16">
        <v>17.259</v>
      </c>
      <c r="G8" s="78" t="s">
        <v>31</v>
      </c>
      <c r="H8" s="48"/>
      <c r="I8" s="48"/>
      <c r="J8" s="48">
        <f>881127-1</f>
        <v>881126</v>
      </c>
      <c r="K8" s="48"/>
      <c r="L8" s="48"/>
      <c r="M8" s="48"/>
      <c r="N8" s="48"/>
      <c r="O8" s="33">
        <f>SUM(J8)</f>
        <v>881126</v>
      </c>
    </row>
    <row r="9" spans="1:15" s="10" customFormat="1" hidden="1" x14ac:dyDescent="0.3">
      <c r="A9" s="73" t="s">
        <v>60</v>
      </c>
      <c r="B9" s="16" t="s">
        <v>63</v>
      </c>
      <c r="C9" s="57" t="s">
        <v>62</v>
      </c>
      <c r="D9" s="15" t="s">
        <v>20</v>
      </c>
      <c r="E9" s="15">
        <v>6501</v>
      </c>
      <c r="F9" s="16">
        <v>17.259</v>
      </c>
      <c r="G9" s="78" t="s">
        <v>31</v>
      </c>
      <c r="H9" s="48"/>
      <c r="I9" s="48"/>
      <c r="J9" s="48">
        <v>1</v>
      </c>
      <c r="K9" s="48"/>
      <c r="L9" s="48"/>
      <c r="M9" s="48"/>
      <c r="N9" s="48"/>
      <c r="O9" s="33">
        <f t="shared" ref="O9:O11" si="0">SUM(J9)</f>
        <v>1</v>
      </c>
    </row>
    <row r="10" spans="1:15" s="10" customFormat="1" hidden="1" x14ac:dyDescent="0.3">
      <c r="A10" s="18" t="s">
        <v>64</v>
      </c>
      <c r="B10" s="16" t="s">
        <v>61</v>
      </c>
      <c r="C10" s="57" t="s">
        <v>65</v>
      </c>
      <c r="D10" s="15" t="s">
        <v>24</v>
      </c>
      <c r="E10" s="15">
        <v>6502</v>
      </c>
      <c r="F10" s="15">
        <v>17.257999999999999</v>
      </c>
      <c r="G10" s="78" t="s">
        <v>31</v>
      </c>
      <c r="H10" s="48"/>
      <c r="I10" s="48"/>
      <c r="J10" s="48">
        <f>145752-1</f>
        <v>145751</v>
      </c>
      <c r="K10" s="48"/>
      <c r="L10" s="48"/>
      <c r="M10" s="48"/>
      <c r="N10" s="48"/>
      <c r="O10" s="33">
        <f t="shared" si="0"/>
        <v>145751</v>
      </c>
    </row>
    <row r="11" spans="1:15" s="10" customFormat="1" hidden="1" x14ac:dyDescent="0.3">
      <c r="A11" s="18" t="s">
        <v>64</v>
      </c>
      <c r="B11" s="16" t="s">
        <v>63</v>
      </c>
      <c r="C11" s="57" t="s">
        <v>65</v>
      </c>
      <c r="D11" s="15" t="s">
        <v>24</v>
      </c>
      <c r="E11" s="15">
        <v>6502</v>
      </c>
      <c r="F11" s="15">
        <v>17.257999999999999</v>
      </c>
      <c r="G11" s="78" t="s">
        <v>31</v>
      </c>
      <c r="H11" s="48"/>
      <c r="I11" s="48"/>
      <c r="J11" s="48">
        <v>1</v>
      </c>
      <c r="K11" s="48"/>
      <c r="L11" s="48"/>
      <c r="M11" s="48"/>
      <c r="N11" s="48"/>
      <c r="O11" s="33">
        <f t="shared" si="0"/>
        <v>1</v>
      </c>
    </row>
    <row r="12" spans="1:15" s="10" customFormat="1" hidden="1" x14ac:dyDescent="0.3">
      <c r="A12" s="31"/>
      <c r="B12" s="16"/>
      <c r="C12" s="57"/>
      <c r="D12" s="56"/>
      <c r="E12" s="56"/>
      <c r="F12" s="15"/>
      <c r="G12" s="78"/>
      <c r="H12" s="48"/>
      <c r="I12" s="48"/>
      <c r="J12" s="48"/>
      <c r="K12" s="48"/>
      <c r="L12" s="48"/>
      <c r="M12" s="48"/>
      <c r="N12" s="48"/>
      <c r="O12" s="33"/>
    </row>
    <row r="13" spans="1:15" s="10" customFormat="1" hidden="1" x14ac:dyDescent="0.3">
      <c r="A13" s="18"/>
      <c r="B13" s="16"/>
      <c r="C13" s="15"/>
      <c r="D13" s="56" t="s">
        <v>24</v>
      </c>
      <c r="E13" s="56">
        <v>6502</v>
      </c>
      <c r="F13" s="15">
        <v>17.257999999999999</v>
      </c>
      <c r="G13" s="78" t="s">
        <v>31</v>
      </c>
      <c r="H13" s="48"/>
      <c r="I13" s="48"/>
      <c r="J13" s="48"/>
      <c r="K13" s="48"/>
      <c r="L13" s="48"/>
      <c r="M13" s="48"/>
      <c r="N13" s="48"/>
      <c r="O13" s="33"/>
    </row>
    <row r="14" spans="1:15" s="10" customFormat="1" hidden="1" x14ac:dyDescent="0.3">
      <c r="A14" s="18"/>
      <c r="B14" s="16"/>
      <c r="C14" s="15"/>
      <c r="D14" s="56" t="s">
        <v>24</v>
      </c>
      <c r="E14" s="56">
        <v>6502</v>
      </c>
      <c r="F14" s="15">
        <v>17.257999999999999</v>
      </c>
      <c r="G14" s="78" t="s">
        <v>31</v>
      </c>
      <c r="H14" s="48"/>
      <c r="I14" s="48"/>
      <c r="J14" s="48"/>
      <c r="K14" s="48"/>
      <c r="L14" s="48"/>
      <c r="M14" s="48"/>
      <c r="N14" s="48"/>
      <c r="O14" s="33"/>
    </row>
    <row r="15" spans="1:15" s="10" customFormat="1" hidden="1" x14ac:dyDescent="0.3">
      <c r="A15" s="31"/>
      <c r="B15" s="16"/>
      <c r="C15" s="15"/>
      <c r="D15" s="56"/>
      <c r="E15" s="56"/>
      <c r="F15" s="15"/>
      <c r="G15" s="78"/>
      <c r="H15" s="48"/>
      <c r="I15" s="48"/>
      <c r="J15" s="48"/>
      <c r="K15" s="48"/>
      <c r="L15" s="48"/>
      <c r="M15" s="48"/>
      <c r="N15" s="48"/>
      <c r="O15" s="33"/>
    </row>
    <row r="16" spans="1:15" s="10" customFormat="1" hidden="1" x14ac:dyDescent="0.3">
      <c r="A16" s="31"/>
      <c r="B16" s="16"/>
      <c r="C16" s="15"/>
      <c r="D16" s="56" t="s">
        <v>21</v>
      </c>
      <c r="E16" s="56">
        <v>6503</v>
      </c>
      <c r="F16" s="15">
        <v>17.277999999999999</v>
      </c>
      <c r="G16" s="78" t="s">
        <v>31</v>
      </c>
      <c r="H16" s="48"/>
      <c r="I16" s="48"/>
      <c r="J16" s="48"/>
      <c r="K16" s="48"/>
      <c r="L16" s="48"/>
      <c r="M16" s="48"/>
      <c r="N16" s="48"/>
      <c r="O16" s="33"/>
    </row>
    <row r="17" spans="1:16" s="10" customFormat="1" hidden="1" x14ac:dyDescent="0.3">
      <c r="A17" s="31"/>
      <c r="B17" s="16"/>
      <c r="C17" s="15"/>
      <c r="D17" s="56" t="s">
        <v>21</v>
      </c>
      <c r="E17" s="56">
        <v>6503</v>
      </c>
      <c r="F17" s="15">
        <v>17.277999999999999</v>
      </c>
      <c r="G17" s="78" t="s">
        <v>31</v>
      </c>
      <c r="H17" s="48"/>
      <c r="I17" s="48"/>
      <c r="J17" s="48"/>
      <c r="K17" s="48"/>
      <c r="L17" s="48"/>
      <c r="M17" s="48"/>
      <c r="N17" s="48"/>
      <c r="O17" s="33"/>
    </row>
    <row r="18" spans="1:16" s="10" customFormat="1" hidden="1" x14ac:dyDescent="0.3">
      <c r="A18" s="31"/>
      <c r="B18" s="16"/>
      <c r="C18" s="47"/>
      <c r="D18" s="15"/>
      <c r="E18" s="16"/>
      <c r="F18" s="15"/>
      <c r="G18" s="78"/>
      <c r="H18" s="48"/>
      <c r="I18" s="48"/>
      <c r="J18" s="48"/>
      <c r="K18" s="48"/>
      <c r="L18" s="48"/>
      <c r="M18" s="48"/>
      <c r="N18" s="48"/>
      <c r="O18" s="33"/>
    </row>
    <row r="19" spans="1:16" s="10" customFormat="1" hidden="1" x14ac:dyDescent="0.3">
      <c r="A19" s="31"/>
      <c r="B19" s="16"/>
      <c r="C19" s="15"/>
      <c r="D19" s="56" t="s">
        <v>21</v>
      </c>
      <c r="E19" s="74">
        <v>6503</v>
      </c>
      <c r="F19" s="15">
        <v>17.277999999999999</v>
      </c>
      <c r="G19" s="78" t="s">
        <v>31</v>
      </c>
      <c r="H19" s="48"/>
      <c r="I19" s="48"/>
      <c r="J19" s="48"/>
      <c r="K19" s="48"/>
      <c r="L19" s="48"/>
      <c r="M19" s="48"/>
      <c r="N19" s="48"/>
      <c r="O19" s="33"/>
    </row>
    <row r="20" spans="1:16" s="10" customFormat="1" hidden="1" x14ac:dyDescent="0.3">
      <c r="A20" s="31"/>
      <c r="B20" s="16"/>
      <c r="C20" s="15"/>
      <c r="D20" s="56" t="s">
        <v>21</v>
      </c>
      <c r="E20" s="74">
        <v>6503</v>
      </c>
      <c r="F20" s="15">
        <v>17.277999999999999</v>
      </c>
      <c r="G20" s="78" t="s">
        <v>31</v>
      </c>
      <c r="H20" s="48"/>
      <c r="I20" s="48"/>
      <c r="J20" s="48"/>
      <c r="K20" s="48"/>
      <c r="L20" s="48"/>
      <c r="M20" s="48"/>
      <c r="N20" s="48"/>
      <c r="O20" s="33"/>
    </row>
    <row r="21" spans="1:16" s="10" customFormat="1" hidden="1" x14ac:dyDescent="0.3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33"/>
      <c r="P21" s="54"/>
    </row>
    <row r="22" spans="1:16" s="10" customFormat="1" hidden="1" x14ac:dyDescent="0.3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48"/>
      <c r="L22" s="48"/>
      <c r="M22" s="48"/>
      <c r="N22" s="48"/>
      <c r="O22" s="33"/>
    </row>
    <row r="23" spans="1:16" s="10" customFormat="1" hidden="1" x14ac:dyDescent="0.3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33"/>
    </row>
    <row r="24" spans="1:16" s="10" customFormat="1" hidden="1" x14ac:dyDescent="0.3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33"/>
    </row>
    <row r="25" spans="1:16" s="10" customFormat="1" hidden="1" x14ac:dyDescent="0.3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33"/>
    </row>
    <row r="26" spans="1:16" s="10" customFormat="1" hidden="1" x14ac:dyDescent="0.3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33"/>
    </row>
    <row r="27" spans="1:16" s="10" customFormat="1" hidden="1" x14ac:dyDescent="0.3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33"/>
      <c r="P27" s="54"/>
    </row>
    <row r="28" spans="1:16" s="10" customFormat="1" hidden="1" x14ac:dyDescent="0.3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33"/>
    </row>
    <row r="29" spans="1:16" s="10" customFormat="1" hidden="1" x14ac:dyDescent="0.3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33"/>
    </row>
    <row r="30" spans="1:16" s="10" customFormat="1" hidden="1" x14ac:dyDescent="0.3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48"/>
      <c r="L30" s="48"/>
      <c r="M30" s="48"/>
      <c r="N30" s="48"/>
      <c r="O30" s="33"/>
    </row>
    <row r="31" spans="1:16" s="10" customFormat="1" hidden="1" x14ac:dyDescent="0.3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48"/>
      <c r="L31" s="48"/>
      <c r="M31" s="48"/>
      <c r="N31" s="48"/>
      <c r="O31" s="33"/>
    </row>
    <row r="32" spans="1:16" s="10" customFormat="1" hidden="1" x14ac:dyDescent="0.3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33"/>
    </row>
    <row r="33" spans="1:15" s="10" customFormat="1" hidden="1" x14ac:dyDescent="0.3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33"/>
    </row>
    <row r="34" spans="1:15" s="10" customFormat="1" hidden="1" x14ac:dyDescent="0.3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33"/>
    </row>
    <row r="35" spans="1:15" s="10" customFormat="1" hidden="1" x14ac:dyDescent="0.3">
      <c r="A35" s="15" t="s">
        <v>78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33"/>
    </row>
    <row r="36" spans="1:15" s="10" customFormat="1" hidden="1" x14ac:dyDescent="0.3">
      <c r="A36" s="29" t="s">
        <v>85</v>
      </c>
      <c r="B36" s="67" t="s">
        <v>50</v>
      </c>
      <c r="C36" s="52" t="s">
        <v>82</v>
      </c>
      <c r="D36" s="75" t="s">
        <v>22</v>
      </c>
      <c r="E36" s="76" t="s">
        <v>23</v>
      </c>
      <c r="F36" s="15" t="s">
        <v>13</v>
      </c>
      <c r="G36" s="15"/>
      <c r="H36" s="51"/>
      <c r="I36" s="51"/>
      <c r="J36" s="51"/>
      <c r="K36" s="51"/>
      <c r="L36" s="51"/>
      <c r="M36" s="51">
        <v>95000</v>
      </c>
      <c r="N36" s="51"/>
      <c r="O36" s="33">
        <f>M36</f>
        <v>95000</v>
      </c>
    </row>
    <row r="37" spans="1:15" s="10" customFormat="1" hidden="1" x14ac:dyDescent="0.3">
      <c r="A37" s="34" t="s">
        <v>79</v>
      </c>
      <c r="B37" s="67" t="s">
        <v>50</v>
      </c>
      <c r="C37" s="62" t="s">
        <v>80</v>
      </c>
      <c r="D37" s="75" t="s">
        <v>28</v>
      </c>
      <c r="E37" s="75" t="s">
        <v>29</v>
      </c>
      <c r="F37" s="16" t="s">
        <v>13</v>
      </c>
      <c r="G37" s="16"/>
      <c r="H37" s="50"/>
      <c r="I37" s="50"/>
      <c r="J37" s="50"/>
      <c r="K37" s="50"/>
      <c r="L37" s="50">
        <v>363225.66</v>
      </c>
      <c r="M37" s="50"/>
      <c r="N37" s="50"/>
      <c r="O37" s="33">
        <f>L37</f>
        <v>363225.66</v>
      </c>
    </row>
    <row r="38" spans="1:15" s="10" customFormat="1" hidden="1" x14ac:dyDescent="0.3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33"/>
    </row>
    <row r="39" spans="1:15" s="10" customFormat="1" hidden="1" x14ac:dyDescent="0.3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33"/>
    </row>
    <row r="40" spans="1:15" s="20" customFormat="1" hidden="1" x14ac:dyDescent="0.3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33"/>
    </row>
    <row r="41" spans="1:15" s="10" customFormat="1" hidden="1" x14ac:dyDescent="0.3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33"/>
    </row>
    <row r="42" spans="1:15" s="20" customFormat="1" hidden="1" x14ac:dyDescent="0.3">
      <c r="A42" s="31"/>
      <c r="B42" s="16"/>
      <c r="C42" s="15"/>
      <c r="D42" s="57"/>
      <c r="E42" s="57"/>
      <c r="F42" s="15">
        <v>17.245000000000001</v>
      </c>
      <c r="G42" s="77" t="s">
        <v>33</v>
      </c>
      <c r="H42" s="50"/>
      <c r="I42" s="50"/>
      <c r="J42" s="50"/>
      <c r="K42" s="50"/>
      <c r="L42" s="50"/>
      <c r="M42" s="50"/>
      <c r="N42" s="50"/>
      <c r="O42" s="33"/>
    </row>
    <row r="43" spans="1:15" s="20" customFormat="1" hidden="1" x14ac:dyDescent="0.3">
      <c r="A43" s="31"/>
      <c r="B43" s="16"/>
      <c r="C43" s="15"/>
      <c r="D43" s="57"/>
      <c r="E43" s="57"/>
      <c r="F43" s="15">
        <v>17.245000000000001</v>
      </c>
      <c r="G43" s="77" t="s">
        <v>33</v>
      </c>
      <c r="H43" s="50"/>
      <c r="I43" s="50"/>
      <c r="J43" s="50"/>
      <c r="K43" s="50"/>
      <c r="L43" s="50"/>
      <c r="M43" s="50"/>
      <c r="N43" s="50"/>
      <c r="O43" s="33"/>
    </row>
    <row r="44" spans="1:15" s="10" customFormat="1" hidden="1" x14ac:dyDescent="0.3">
      <c r="A44" s="31"/>
      <c r="B44" s="16"/>
      <c r="C44" s="15"/>
      <c r="D44" s="15"/>
      <c r="E44" s="15"/>
      <c r="F44" s="15"/>
      <c r="G44" s="77"/>
      <c r="H44" s="50"/>
      <c r="I44" s="50"/>
      <c r="J44" s="50"/>
      <c r="K44" s="50"/>
      <c r="L44" s="50"/>
      <c r="M44" s="50"/>
      <c r="N44" s="50"/>
      <c r="O44" s="33"/>
    </row>
    <row r="45" spans="1:15" s="10" customFormat="1" hidden="1" x14ac:dyDescent="0.3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33"/>
    </row>
    <row r="46" spans="1:15" s="10" customFormat="1" hidden="1" x14ac:dyDescent="0.3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33"/>
    </row>
    <row r="47" spans="1:15" s="10" customFormat="1" hidden="1" x14ac:dyDescent="0.3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33"/>
    </row>
    <row r="48" spans="1:15" s="10" customFormat="1" hidden="1" x14ac:dyDescent="0.3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33"/>
    </row>
    <row r="49" spans="1:16" s="10" customFormat="1" hidden="1" x14ac:dyDescent="0.3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33"/>
    </row>
    <row r="50" spans="1:16" s="10" customFormat="1" hidden="1" x14ac:dyDescent="0.3">
      <c r="A50" s="15" t="s">
        <v>48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33"/>
    </row>
    <row r="51" spans="1:16" s="20" customFormat="1" ht="15.75" hidden="1" x14ac:dyDescent="0.25">
      <c r="A51" s="72" t="s">
        <v>55</v>
      </c>
      <c r="B51" s="67" t="s">
        <v>50</v>
      </c>
      <c r="C51" s="15" t="s">
        <v>51</v>
      </c>
      <c r="D51" s="15" t="s">
        <v>52</v>
      </c>
      <c r="E51" s="15" t="s">
        <v>53</v>
      </c>
      <c r="F51" s="15">
        <v>17.225000000000001</v>
      </c>
      <c r="G51" s="82" t="s">
        <v>40</v>
      </c>
      <c r="H51" s="50"/>
      <c r="I51" s="50">
        <f>446202.11-1</f>
        <v>446201.11</v>
      </c>
      <c r="J51" s="50"/>
      <c r="K51" s="50"/>
      <c r="L51" s="50"/>
      <c r="M51" s="50"/>
      <c r="N51" s="50"/>
      <c r="O51" s="33">
        <f>SUM(I51)</f>
        <v>446201.11</v>
      </c>
    </row>
    <row r="52" spans="1:16" s="20" customFormat="1" ht="15.75" hidden="1" x14ac:dyDescent="0.25">
      <c r="A52" s="72" t="s">
        <v>55</v>
      </c>
      <c r="B52" s="60" t="s">
        <v>54</v>
      </c>
      <c r="C52" s="15" t="s">
        <v>51</v>
      </c>
      <c r="D52" s="15" t="s">
        <v>52</v>
      </c>
      <c r="E52" s="15" t="s">
        <v>53</v>
      </c>
      <c r="F52" s="15">
        <v>17.225000000000001</v>
      </c>
      <c r="G52" s="82" t="s">
        <v>40</v>
      </c>
      <c r="H52" s="50"/>
      <c r="I52" s="50">
        <v>1</v>
      </c>
      <c r="J52" s="50"/>
      <c r="K52" s="50"/>
      <c r="L52" s="50"/>
      <c r="M52" s="50"/>
      <c r="N52" s="50"/>
      <c r="O52" s="33">
        <f>SUM(I52)</f>
        <v>1</v>
      </c>
    </row>
    <row r="53" spans="1:16" s="20" customFormat="1" ht="15" hidden="1" x14ac:dyDescent="0.2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33"/>
      <c r="P53" s="65"/>
    </row>
    <row r="54" spans="1:16" s="20" customFormat="1" ht="15" hidden="1" x14ac:dyDescent="0.2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33"/>
    </row>
    <row r="55" spans="1:16" s="20" customFormat="1" ht="15" hidden="1" x14ac:dyDescent="0.2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33"/>
    </row>
    <row r="56" spans="1:16" s="20" customFormat="1" hidden="1" x14ac:dyDescent="0.3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33"/>
    </row>
    <row r="57" spans="1:16" s="20" customFormat="1" x14ac:dyDescent="0.3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33"/>
    </row>
    <row r="58" spans="1:16" s="10" customFormat="1" x14ac:dyDescent="0.3">
      <c r="A58" s="15" t="s">
        <v>45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33"/>
    </row>
    <row r="59" spans="1:16" s="10" customFormat="1" hidden="1" x14ac:dyDescent="0.3">
      <c r="A59" s="35" t="s">
        <v>68</v>
      </c>
      <c r="B59" s="16" t="s">
        <v>50</v>
      </c>
      <c r="C59" s="15" t="s">
        <v>69</v>
      </c>
      <c r="D59" s="15" t="s">
        <v>25</v>
      </c>
      <c r="E59" s="15" t="s">
        <v>26</v>
      </c>
      <c r="F59" s="16">
        <v>17.207000000000001</v>
      </c>
      <c r="G59" s="77" t="s">
        <v>32</v>
      </c>
      <c r="H59" s="51"/>
      <c r="I59" s="51"/>
      <c r="J59" s="51"/>
      <c r="K59" s="51">
        <f>393782-1</f>
        <v>393781</v>
      </c>
      <c r="L59" s="51"/>
      <c r="M59" s="51"/>
      <c r="N59" s="51"/>
      <c r="O59" s="33">
        <f>K59</f>
        <v>393781</v>
      </c>
    </row>
    <row r="60" spans="1:16" s="10" customFormat="1" hidden="1" x14ac:dyDescent="0.3">
      <c r="A60" s="35" t="s">
        <v>68</v>
      </c>
      <c r="B60" s="16" t="s">
        <v>70</v>
      </c>
      <c r="C60" s="15" t="s">
        <v>69</v>
      </c>
      <c r="D60" s="15" t="s">
        <v>25</v>
      </c>
      <c r="E60" s="15" t="s">
        <v>26</v>
      </c>
      <c r="F60" s="16">
        <v>17.207000000000001</v>
      </c>
      <c r="G60" s="77" t="s">
        <v>32</v>
      </c>
      <c r="H60" s="50"/>
      <c r="I60" s="50"/>
      <c r="J60" s="50"/>
      <c r="K60" s="50">
        <v>1</v>
      </c>
      <c r="L60" s="50"/>
      <c r="M60" s="50"/>
      <c r="N60" s="50"/>
      <c r="O60" s="33">
        <f t="shared" ref="O60:O62" si="1">K60</f>
        <v>1</v>
      </c>
    </row>
    <row r="61" spans="1:16" s="20" customFormat="1" hidden="1" x14ac:dyDescent="0.3">
      <c r="A61" s="18" t="s">
        <v>71</v>
      </c>
      <c r="B61" s="16" t="s">
        <v>50</v>
      </c>
      <c r="C61" s="15" t="s">
        <v>69</v>
      </c>
      <c r="D61" s="15" t="s">
        <v>25</v>
      </c>
      <c r="E61" s="15" t="s">
        <v>27</v>
      </c>
      <c r="F61" s="16">
        <v>17.207000000000001</v>
      </c>
      <c r="G61" s="77" t="s">
        <v>32</v>
      </c>
      <c r="H61" s="51"/>
      <c r="I61" s="51"/>
      <c r="J61" s="51"/>
      <c r="K61" s="51">
        <f>34114-1</f>
        <v>34113</v>
      </c>
      <c r="L61" s="51"/>
      <c r="M61" s="51"/>
      <c r="N61" s="51"/>
      <c r="O61" s="33">
        <f t="shared" si="1"/>
        <v>34113</v>
      </c>
    </row>
    <row r="62" spans="1:16" s="10" customFormat="1" hidden="1" x14ac:dyDescent="0.3">
      <c r="A62" s="18" t="s">
        <v>71</v>
      </c>
      <c r="B62" s="16" t="s">
        <v>70</v>
      </c>
      <c r="C62" s="15" t="s">
        <v>69</v>
      </c>
      <c r="D62" s="15" t="s">
        <v>25</v>
      </c>
      <c r="E62" s="15" t="s">
        <v>27</v>
      </c>
      <c r="F62" s="16">
        <v>17.207000000000001</v>
      </c>
      <c r="G62" s="77" t="s">
        <v>32</v>
      </c>
      <c r="H62" s="51"/>
      <c r="I62" s="51"/>
      <c r="J62" s="51"/>
      <c r="K62" s="51">
        <v>1</v>
      </c>
      <c r="L62" s="51"/>
      <c r="M62" s="51"/>
      <c r="N62" s="51"/>
      <c r="O62" s="33">
        <f t="shared" si="1"/>
        <v>1</v>
      </c>
    </row>
    <row r="63" spans="1:16" s="10" customFormat="1" x14ac:dyDescent="0.3">
      <c r="A63" s="79"/>
      <c r="B63" s="67"/>
      <c r="C63" s="77"/>
      <c r="D63" s="81"/>
      <c r="E63" s="80"/>
      <c r="F63" s="16"/>
      <c r="G63" s="16"/>
      <c r="H63" s="51"/>
      <c r="I63" s="51"/>
      <c r="J63" s="51"/>
      <c r="K63" s="51"/>
      <c r="L63" s="51"/>
      <c r="M63" s="51"/>
      <c r="N63" s="51"/>
      <c r="O63" s="33"/>
    </row>
    <row r="64" spans="1:16" s="10" customFormat="1" hidden="1" x14ac:dyDescent="0.3">
      <c r="A64" s="79" t="s">
        <v>39</v>
      </c>
      <c r="B64" s="16" t="s">
        <v>43</v>
      </c>
      <c r="C64" s="83" t="s">
        <v>44</v>
      </c>
      <c r="D64" s="15" t="s">
        <v>18</v>
      </c>
      <c r="E64" s="15" t="s">
        <v>19</v>
      </c>
      <c r="F64" s="15">
        <v>10.561</v>
      </c>
      <c r="G64" s="56" t="s">
        <v>47</v>
      </c>
      <c r="H64" s="51">
        <v>8566</v>
      </c>
      <c r="I64" s="51"/>
      <c r="J64" s="51"/>
      <c r="K64" s="51"/>
      <c r="L64" s="51"/>
      <c r="M64" s="51"/>
      <c r="N64" s="51"/>
      <c r="O64" s="33">
        <f>SUM(H64:I64)</f>
        <v>8566</v>
      </c>
    </row>
    <row r="65" spans="1:16" s="10" customFormat="1" x14ac:dyDescent="0.3">
      <c r="A65" s="79" t="s">
        <v>39</v>
      </c>
      <c r="B65" s="16" t="s">
        <v>43</v>
      </c>
      <c r="C65" s="83" t="s">
        <v>44</v>
      </c>
      <c r="D65" s="15" t="s">
        <v>18</v>
      </c>
      <c r="E65" s="15" t="s">
        <v>19</v>
      </c>
      <c r="F65" s="15">
        <v>10.561</v>
      </c>
      <c r="G65" s="56" t="s">
        <v>47</v>
      </c>
      <c r="H65" s="51"/>
      <c r="I65" s="51"/>
      <c r="J65" s="51"/>
      <c r="K65" s="51"/>
      <c r="L65" s="51"/>
      <c r="M65" s="51"/>
      <c r="N65" s="51">
        <v>8817.1711828200005</v>
      </c>
      <c r="O65" s="33">
        <f>SUM(N65)</f>
        <v>8817.1711828200005</v>
      </c>
    </row>
    <row r="66" spans="1:16" s="10" customFormat="1" x14ac:dyDescent="0.3">
      <c r="A66" s="79" t="s">
        <v>39</v>
      </c>
      <c r="B66" s="16" t="s">
        <v>43</v>
      </c>
      <c r="C66" s="83" t="s">
        <v>44</v>
      </c>
      <c r="D66" s="15" t="s">
        <v>18</v>
      </c>
      <c r="E66" s="15" t="s">
        <v>19</v>
      </c>
      <c r="F66" s="15">
        <v>10.561</v>
      </c>
      <c r="G66" s="56" t="s">
        <v>47</v>
      </c>
      <c r="H66" s="51"/>
      <c r="I66" s="51"/>
      <c r="J66" s="51"/>
      <c r="K66" s="51"/>
      <c r="L66" s="51"/>
      <c r="M66" s="51"/>
      <c r="N66" s="51">
        <v>16880.868817179999</v>
      </c>
      <c r="O66" s="33">
        <f>SUM(O64:O65)</f>
        <v>17383.171182819999</v>
      </c>
    </row>
    <row r="67" spans="1:16" s="10" customFormat="1" x14ac:dyDescent="0.3">
      <c r="A67" s="36"/>
      <c r="B67" s="70"/>
      <c r="C67" s="58"/>
      <c r="D67" s="71"/>
      <c r="E67" s="58"/>
      <c r="F67" s="37"/>
      <c r="G67" s="37"/>
      <c r="H67" s="51"/>
      <c r="I67" s="51"/>
      <c r="J67" s="51"/>
      <c r="K67" s="51"/>
      <c r="L67" s="51"/>
      <c r="M67" s="51"/>
      <c r="N67" s="51"/>
      <c r="O67" s="33"/>
    </row>
    <row r="68" spans="1:16" s="10" customFormat="1" hidden="1" x14ac:dyDescent="0.3">
      <c r="A68" s="36"/>
      <c r="B68" s="70"/>
      <c r="C68" s="58"/>
      <c r="D68" s="71"/>
      <c r="E68" s="58"/>
      <c r="F68" s="37"/>
      <c r="G68" s="37"/>
      <c r="H68" s="51"/>
      <c r="I68" s="51"/>
      <c r="J68" s="51"/>
      <c r="K68" s="51"/>
      <c r="L68" s="51"/>
      <c r="M68" s="51"/>
      <c r="N68" s="51"/>
      <c r="O68" s="33"/>
    </row>
    <row r="69" spans="1:16" s="10" customFormat="1" hidden="1" x14ac:dyDescent="0.3">
      <c r="A69" s="36"/>
      <c r="B69" s="37"/>
      <c r="C69" s="38"/>
      <c r="D69" s="38"/>
      <c r="E69" s="39"/>
      <c r="F69" s="37"/>
      <c r="G69" s="37"/>
      <c r="H69" s="51"/>
      <c r="I69" s="51"/>
      <c r="J69" s="51"/>
      <c r="K69" s="51"/>
      <c r="L69" s="51"/>
      <c r="M69" s="51"/>
      <c r="N69" s="51"/>
      <c r="O69" s="33"/>
    </row>
    <row r="70" spans="1:16" s="10" customFormat="1" hidden="1" x14ac:dyDescent="0.3">
      <c r="A70" s="9" t="s">
        <v>8</v>
      </c>
      <c r="B70" s="37"/>
      <c r="C70" s="38"/>
      <c r="D70" s="38"/>
      <c r="E70" s="39"/>
      <c r="F70" s="37"/>
      <c r="G70" s="37"/>
      <c r="H70" s="51"/>
      <c r="I70" s="51"/>
      <c r="J70" s="51"/>
      <c r="K70" s="51"/>
      <c r="L70" s="51"/>
      <c r="M70" s="51"/>
      <c r="N70" s="51"/>
      <c r="O70" s="33"/>
    </row>
    <row r="71" spans="1:16" s="10" customFormat="1" hidden="1" x14ac:dyDescent="0.3">
      <c r="A71" s="15" t="s">
        <v>16</v>
      </c>
      <c r="B71" s="37"/>
      <c r="C71" s="38"/>
      <c r="D71" s="38"/>
      <c r="E71" s="39"/>
      <c r="F71" s="37"/>
      <c r="G71" s="37"/>
      <c r="H71" s="51"/>
      <c r="I71" s="51"/>
      <c r="J71" s="51"/>
      <c r="K71" s="51"/>
      <c r="L71" s="51"/>
      <c r="M71" s="51"/>
      <c r="N71" s="51"/>
      <c r="O71" s="33"/>
    </row>
    <row r="72" spans="1:16" s="10" customFormat="1" hidden="1" x14ac:dyDescent="0.3">
      <c r="A72" s="40" t="s">
        <v>14</v>
      </c>
      <c r="B72" s="16"/>
      <c r="C72" s="30"/>
      <c r="D72" s="30"/>
      <c r="E72" s="32"/>
      <c r="F72" s="28">
        <v>17.800999999999998</v>
      </c>
      <c r="G72" s="77" t="s">
        <v>34</v>
      </c>
      <c r="H72" s="51"/>
      <c r="I72" s="51"/>
      <c r="J72" s="51"/>
      <c r="K72" s="51"/>
      <c r="L72" s="51"/>
      <c r="M72" s="51"/>
      <c r="N72" s="51"/>
      <c r="O72" s="33"/>
    </row>
    <row r="73" spans="1:16" s="10" customFormat="1" hidden="1" x14ac:dyDescent="0.3">
      <c r="A73" s="40" t="s">
        <v>14</v>
      </c>
      <c r="B73" s="16"/>
      <c r="C73" s="30"/>
      <c r="D73" s="30"/>
      <c r="E73" s="32"/>
      <c r="F73" s="28">
        <v>17.800999999999998</v>
      </c>
      <c r="G73" s="77" t="s">
        <v>34</v>
      </c>
      <c r="H73" s="51"/>
      <c r="I73" s="51"/>
      <c r="J73" s="51"/>
      <c r="K73" s="51"/>
      <c r="L73" s="51"/>
      <c r="M73" s="51"/>
      <c r="N73" s="51"/>
      <c r="O73" s="33"/>
    </row>
    <row r="74" spans="1:16" s="10" customFormat="1" hidden="1" x14ac:dyDescent="0.3">
      <c r="A74" s="40" t="s">
        <v>17</v>
      </c>
      <c r="B74" s="16"/>
      <c r="C74" s="15"/>
      <c r="D74" s="57"/>
      <c r="E74" s="62"/>
      <c r="F74" s="15">
        <v>17.225000000000001</v>
      </c>
      <c r="G74" s="15"/>
      <c r="H74" s="51"/>
      <c r="I74" s="51"/>
      <c r="J74" s="51"/>
      <c r="K74" s="51"/>
      <c r="L74" s="51"/>
      <c r="M74" s="51"/>
      <c r="N74" s="51"/>
      <c r="O74" s="33"/>
    </row>
    <row r="75" spans="1:16" s="10" customFormat="1" hidden="1" x14ac:dyDescent="0.3">
      <c r="A75" s="40"/>
      <c r="B75" s="16"/>
      <c r="C75" s="30"/>
      <c r="D75" s="30"/>
      <c r="E75" s="32"/>
      <c r="F75" s="28"/>
      <c r="G75" s="28"/>
      <c r="H75" s="51"/>
      <c r="I75" s="51"/>
      <c r="J75" s="51"/>
      <c r="K75" s="51"/>
      <c r="L75" s="51"/>
      <c r="M75" s="51"/>
      <c r="N75" s="51"/>
      <c r="O75" s="33"/>
      <c r="P75" s="41"/>
    </row>
    <row r="76" spans="1:16" s="10" customFormat="1" hidden="1" x14ac:dyDescent="0.3">
      <c r="A76" s="40" t="s">
        <v>15</v>
      </c>
      <c r="B76" s="16"/>
      <c r="C76" s="30"/>
      <c r="D76" s="30"/>
      <c r="E76" s="32"/>
      <c r="F76" s="28">
        <v>17.800999999999998</v>
      </c>
      <c r="G76" s="77" t="s">
        <v>34</v>
      </c>
      <c r="H76" s="51"/>
      <c r="I76" s="51"/>
      <c r="J76" s="51"/>
      <c r="K76" s="51"/>
      <c r="L76" s="51"/>
      <c r="M76" s="51"/>
      <c r="N76" s="51"/>
      <c r="O76" s="33"/>
      <c r="P76" s="41"/>
    </row>
    <row r="77" spans="1:16" s="10" customFormat="1" hidden="1" x14ac:dyDescent="0.3">
      <c r="A77" s="40" t="s">
        <v>15</v>
      </c>
      <c r="B77" s="16"/>
      <c r="C77" s="63"/>
      <c r="D77" s="64"/>
      <c r="E77" s="63"/>
      <c r="F77" s="28">
        <v>17.800999999999998</v>
      </c>
      <c r="G77" s="77" t="s">
        <v>34</v>
      </c>
      <c r="H77" s="51"/>
      <c r="I77" s="51"/>
      <c r="J77" s="51"/>
      <c r="K77" s="51"/>
      <c r="L77" s="51"/>
      <c r="M77" s="51"/>
      <c r="N77" s="51"/>
      <c r="O77" s="33"/>
      <c r="P77" s="41"/>
    </row>
    <row r="78" spans="1:16" s="10" customFormat="1" hidden="1" x14ac:dyDescent="0.3">
      <c r="A78" s="40" t="s">
        <v>15</v>
      </c>
      <c r="B78" s="16"/>
      <c r="C78" s="30"/>
      <c r="D78" s="30"/>
      <c r="E78" s="32"/>
      <c r="F78" s="28">
        <v>17.800999999999998</v>
      </c>
      <c r="G78" s="77" t="s">
        <v>34</v>
      </c>
      <c r="H78" s="51"/>
      <c r="I78" s="51"/>
      <c r="J78" s="51"/>
      <c r="K78" s="51"/>
      <c r="L78" s="51"/>
      <c r="M78" s="51"/>
      <c r="N78" s="51"/>
      <c r="O78" s="33"/>
      <c r="P78" s="41"/>
    </row>
    <row r="79" spans="1:16" s="10" customFormat="1" hidden="1" x14ac:dyDescent="0.3">
      <c r="A79" s="31"/>
      <c r="B79" s="16"/>
      <c r="C79" s="38"/>
      <c r="D79" s="38"/>
      <c r="E79" s="38"/>
      <c r="F79" s="37"/>
      <c r="G79" s="37"/>
      <c r="H79" s="51"/>
      <c r="I79" s="51"/>
      <c r="J79" s="51"/>
      <c r="K79" s="51"/>
      <c r="L79" s="51"/>
      <c r="M79" s="51"/>
      <c r="N79" s="51"/>
      <c r="O79" s="33"/>
    </row>
    <row r="80" spans="1:16" s="10" customFormat="1" hidden="1" x14ac:dyDescent="0.3">
      <c r="A80" s="21"/>
      <c r="B80" s="14"/>
      <c r="C80" s="12"/>
      <c r="D80" s="14"/>
      <c r="E80" s="12"/>
      <c r="F80" s="14"/>
      <c r="G80" s="14"/>
      <c r="H80" s="51"/>
      <c r="I80" s="51"/>
      <c r="J80" s="51"/>
      <c r="K80" s="51"/>
      <c r="L80" s="51"/>
      <c r="M80" s="51"/>
      <c r="N80" s="51"/>
      <c r="O80" s="33"/>
    </row>
    <row r="81" spans="1:15" s="10" customFormat="1" hidden="1" x14ac:dyDescent="0.3">
      <c r="A81" s="17"/>
      <c r="B81" s="17"/>
      <c r="C81" s="17"/>
      <c r="D81" s="14"/>
      <c r="E81" s="14"/>
      <c r="F81" s="14"/>
      <c r="G81" s="14"/>
      <c r="H81" s="50"/>
      <c r="I81" s="50"/>
      <c r="J81" s="50"/>
      <c r="K81" s="50"/>
      <c r="L81" s="50"/>
      <c r="M81" s="50"/>
      <c r="N81" s="50"/>
      <c r="O81" s="55">
        <f t="shared" ref="O81" si="2">SUM(H81:H81)</f>
        <v>0</v>
      </c>
    </row>
    <row r="82" spans="1:15" s="10" customFormat="1" x14ac:dyDescent="0.3">
      <c r="A82" s="18" t="s">
        <v>0</v>
      </c>
      <c r="B82" s="18"/>
      <c r="C82" s="22"/>
      <c r="D82" s="22"/>
      <c r="E82" s="22"/>
      <c r="F82" s="22"/>
      <c r="G82" s="22"/>
      <c r="H82" s="50">
        <f>SUM(H6:H81)</f>
        <v>8566</v>
      </c>
      <c r="I82" s="50">
        <f>SUM(I51:I81)</f>
        <v>446202.11</v>
      </c>
      <c r="J82" s="50">
        <f>SUM(J7:J26)</f>
        <v>1026879</v>
      </c>
      <c r="K82" s="50">
        <f>SUM(K57:K63)</f>
        <v>427896</v>
      </c>
      <c r="L82" s="50">
        <f>SUM(L34:L67)</f>
        <v>363225.66</v>
      </c>
      <c r="M82" s="50">
        <f>SUM(M34:M48)</f>
        <v>95000</v>
      </c>
      <c r="N82" s="50">
        <f>SUM(N63:N66)</f>
        <v>25698.04</v>
      </c>
      <c r="O82" s="33"/>
    </row>
    <row r="83" spans="1:15" s="10" customFormat="1" x14ac:dyDescent="0.3">
      <c r="A83" s="23"/>
      <c r="B83" s="23"/>
      <c r="C83" s="24"/>
      <c r="D83" s="24"/>
      <c r="E83" s="24"/>
      <c r="F83" s="24"/>
      <c r="G83" s="24"/>
      <c r="H83" s="25"/>
      <c r="I83" s="25"/>
      <c r="J83" s="25"/>
      <c r="K83" s="25"/>
      <c r="L83" s="25"/>
      <c r="M83" s="25"/>
      <c r="N83" s="25"/>
      <c r="O83" s="26"/>
    </row>
    <row r="84" spans="1:15" s="10" customFormat="1" x14ac:dyDescent="0.3">
      <c r="A84" s="20" t="s">
        <v>9</v>
      </c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46"/>
    </row>
    <row r="85" spans="1:15" s="10" customFormat="1" hidden="1" x14ac:dyDescent="0.3">
      <c r="A85" s="20" t="s">
        <v>46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46"/>
    </row>
    <row r="86" spans="1:15" s="10" customFormat="1" hidden="1" x14ac:dyDescent="0.3">
      <c r="A86" s="23" t="s">
        <v>41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46"/>
    </row>
    <row r="87" spans="1:15" hidden="1" x14ac:dyDescent="0.3">
      <c r="A87" s="20" t="s">
        <v>56</v>
      </c>
    </row>
    <row r="88" spans="1:15" hidden="1" x14ac:dyDescent="0.3">
      <c r="A88" s="23" t="s">
        <v>57</v>
      </c>
    </row>
    <row r="89" spans="1:15" hidden="1" x14ac:dyDescent="0.3">
      <c r="A89" s="20" t="s">
        <v>66</v>
      </c>
    </row>
    <row r="90" spans="1:15" hidden="1" x14ac:dyDescent="0.3">
      <c r="A90" s="23" t="s">
        <v>67</v>
      </c>
    </row>
    <row r="91" spans="1:15" hidden="1" x14ac:dyDescent="0.3">
      <c r="A91" s="20" t="s">
        <v>74</v>
      </c>
    </row>
    <row r="92" spans="1:15" hidden="1" x14ac:dyDescent="0.3">
      <c r="A92" s="23" t="s">
        <v>73</v>
      </c>
    </row>
    <row r="93" spans="1:15" hidden="1" x14ac:dyDescent="0.3">
      <c r="A93" s="20" t="s">
        <v>77</v>
      </c>
    </row>
    <row r="94" spans="1:15" hidden="1" x14ac:dyDescent="0.3">
      <c r="A94" s="23" t="s">
        <v>76</v>
      </c>
    </row>
    <row r="95" spans="1:15" hidden="1" x14ac:dyDescent="0.3">
      <c r="A95" s="20" t="s">
        <v>84</v>
      </c>
    </row>
    <row r="96" spans="1:15" hidden="1" x14ac:dyDescent="0.3">
      <c r="A96" s="23" t="s">
        <v>83</v>
      </c>
    </row>
    <row r="97" spans="1:1" x14ac:dyDescent="0.3">
      <c r="A97" s="20" t="s">
        <v>87</v>
      </c>
    </row>
    <row r="98" spans="1:1" x14ac:dyDescent="0.3">
      <c r="A98" s="23" t="s">
        <v>41</v>
      </c>
    </row>
    <row r="102" spans="1:1" x14ac:dyDescent="0.3">
      <c r="A102" s="10" t="s">
        <v>35</v>
      </c>
    </row>
    <row r="103" spans="1:1" x14ac:dyDescent="0.3">
      <c r="A103" s="10" t="s">
        <v>38</v>
      </c>
    </row>
    <row r="104" spans="1:1" x14ac:dyDescent="0.3">
      <c r="A104" s="10" t="s">
        <v>36</v>
      </c>
    </row>
    <row r="105" spans="1:1" x14ac:dyDescent="0.3">
      <c r="A105" s="10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2024-10-31T19:33:45Z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