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3BEE740-2634-4872-8DA5-2F5E5EB99094}" xr6:coauthVersionLast="47" xr6:coauthVersionMax="47" xr10:uidLastSave="{00000000-0000-0000-0000-000000000000}"/>
  <bookViews>
    <workbookView xWindow="3225" yWindow="3840" windowWidth="21600" windowHeight="11325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9" i="2" l="1"/>
  <c r="W48" i="2"/>
  <c r="V83" i="2"/>
  <c r="V48" i="2"/>
  <c r="U83" i="2"/>
  <c r="W81" i="2"/>
  <c r="W80" i="2"/>
  <c r="T83" i="2"/>
  <c r="W79" i="2"/>
  <c r="S83" i="2"/>
  <c r="W53" i="2"/>
  <c r="R83" i="2"/>
  <c r="W76" i="2"/>
  <c r="W77" i="2"/>
  <c r="W78" i="2"/>
  <c r="W75" i="2"/>
  <c r="Q83" i="2"/>
  <c r="W9" i="2"/>
  <c r="W11" i="2"/>
  <c r="W13" i="2"/>
  <c r="W15" i="2"/>
  <c r="W17" i="2"/>
  <c r="P16" i="2"/>
  <c r="W16" i="2" s="1"/>
  <c r="P14" i="2"/>
  <c r="W14" i="2" s="1"/>
  <c r="P12" i="2"/>
  <c r="W12" i="2" s="1"/>
  <c r="P10" i="2"/>
  <c r="W10" i="2" s="1"/>
  <c r="P8" i="2"/>
  <c r="W8" i="2" s="1"/>
  <c r="P83" i="2" l="1"/>
  <c r="W74" i="2"/>
  <c r="O73" i="2"/>
  <c r="W73" i="2" s="1"/>
  <c r="W72" i="2"/>
  <c r="W71" i="2"/>
  <c r="N83" i="2"/>
  <c r="W29" i="2"/>
  <c r="M83" i="2"/>
  <c r="L83" i="2"/>
  <c r="W30" i="2"/>
  <c r="K83" i="2"/>
  <c r="W47" i="2"/>
  <c r="J83" i="2"/>
  <c r="W66" i="2"/>
  <c r="W67" i="2"/>
  <c r="W68" i="2"/>
  <c r="W65" i="2"/>
  <c r="W64" i="2"/>
  <c r="W21" i="2"/>
  <c r="W22" i="2"/>
  <c r="W23" i="2"/>
  <c r="W24" i="2"/>
  <c r="W25" i="2"/>
  <c r="W26" i="2"/>
  <c r="W27" i="2"/>
  <c r="W28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50" i="2"/>
  <c r="W51" i="2"/>
  <c r="W52" i="2"/>
  <c r="W54" i="2"/>
  <c r="W55" i="2"/>
  <c r="W56" i="2"/>
  <c r="W57" i="2"/>
  <c r="W58" i="2"/>
  <c r="W20" i="2"/>
  <c r="O83" i="2" l="1"/>
  <c r="W61" i="2"/>
  <c r="W63" i="2"/>
  <c r="I60" i="2"/>
  <c r="W60" i="2" s="1"/>
  <c r="I62" i="2"/>
  <c r="W62" i="2" s="1"/>
  <c r="I83" i="2" l="1"/>
  <c r="W70" i="2"/>
  <c r="H83" i="2" l="1"/>
</calcChain>
</file>

<file path=xl/sharedStrings.xml><?xml version="1.0" encoding="utf-8"?>
<sst xmlns="http://schemas.openxmlformats.org/spreadsheetml/2006/main" count="304" uniqueCount="177">
  <si>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</si>
  <si>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</si>
  <si>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</si>
  <si>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</si>
  <si>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</si>
  <si>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</si>
  <si>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</si>
  <si>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</si>
  <si>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</si>
  <si>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</si>
  <si>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</si>
  <si>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</si>
  <si>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</si>
  <si>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</si>
  <si>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</si>
  <si>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</si>
  <si>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</si>
  <si>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</si>
  <si>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</si>
  <si>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</si>
  <si>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</si>
  <si>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</si>
  <si>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</si>
  <si>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</si>
  <si>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</si>
  <si>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</si>
  <si>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</si>
  <si>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</si>
  <si>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</si>
  <si>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</si>
  <si>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</si>
  <si>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</si>
  <si>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</si>
  <si>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</si>
  <si>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</si>
  <si>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</si>
  <si>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</si>
  <si>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</si>
  <si>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</si>
  <si>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</si>
  <si>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</si>
  <si>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</si>
  <si>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</si>
  <si>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</si>
  <si>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</si>
  <si>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</si>
  <si>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</si>
  <si>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</si>
  <si>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</si>
  <si>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</si>
  <si>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</si>
  <si>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</si>
  <si>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</si>
  <si>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</si>
  <si>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</si>
  <si>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</si>
  <si>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</si>
  <si>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</si>
  <si>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</si>
  <si>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</si>
  <si>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</si>
  <si>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</si>
  <si>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</si>
  <si>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</si>
  <si>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</si>
  <si>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</si>
  <si>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</si>
  <si>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</si>
  <si>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</si>
  <si>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</si>
  <si>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</si>
  <si>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</si>
  <si>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</si>
  <si>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</si>
  <si>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</si>
  <si>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</si>
  <si>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</si>
  <si>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</si>
  <si>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</si>
  <si>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</si>
  <si>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</si>
  <si>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</si>
  <si>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</si>
  <si>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</si>
  <si>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</si>
  <si>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</si>
  <si>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</si>
  <si>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</si>
  <si>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</si>
  <si>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</si>
  <si>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</si>
  <si>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</si>
  <si>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</si>
  <si>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</si>
  <si>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</si>
  <si>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</si>
  <si>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</si>
  <si>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</si>
  <si>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</si>
  <si>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</si>
  <si>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</si>
  <si>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</si>
  <si>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</si>
  <si>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</si>
  <si>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</si>
  <si>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</si>
  <si>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</si>
  <si>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</si>
  <si>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</si>
  <si>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</si>
  <si>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</si>
  <si>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</si>
  <si>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</si>
  <si>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</si>
  <si>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</si>
  <si>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</si>
  <si>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</si>
  <si>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</si>
  <si>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</si>
  <si>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</si>
  <si>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</si>
  <si>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</si>
  <si>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</si>
  <si>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</si>
  <si>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</si>
  <si>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</si>
  <si>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</si>
  <si>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</si>
  <si>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</si>
  <si>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</si>
  <si>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</si>
  <si>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</si>
  <si>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</si>
  <si>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</si>
  <si>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</si>
  <si>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</si>
  <si>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</si>
  <si>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</si>
  <si>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</si>
  <si>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</si>
  <si>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</si>
  <si>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</si>
  <si>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</si>
  <si>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</si>
  <si>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</si>
  <si>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</si>
  <si>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</si>
  <si>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</si>
  <si>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</si>
  <si>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</si>
  <si>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</si>
  <si>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</si>
  <si>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</si>
  <si>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</si>
  <si>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</si>
  <si>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</si>
  <si>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</si>
  <si>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</si>
  <si>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</si>
  <si>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</si>
  <si>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</si>
  <si>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</si>
  <si>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</si>
  <si>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</si>
  <si>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</si>
  <si>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</si>
  <si>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</si>
  <si>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</si>
  <si>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</si>
  <si>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</si>
  <si>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</si>
  <si>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</si>
  <si>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</si>
  <si>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</si>
  <si>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</si>
  <si>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#14  FY25 MAY 2, 2025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</si>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</sst>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0" fontId="8" fillId="4" borderId="0" xfId="0" applyFont="1" applyFill="1"/>
    <xf numFmtId="0" fontId="8" fillId="5" borderId="1" xfId="0" applyFont="1" applyFill="1" applyBorder="1" applyAlignment="1">
      <alignment horizontal="left"/>
    </xf>
    <xf numFmtId="0" fontId="8" fillId="5" borderId="1" xfId="0" quotePrefix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/>
    </xf>
    <xf numFmtId="0" fontId="8" fillId="5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abSelected="1" zoomScale="98" zoomScaleNormal="98" workbookViewId="0">
      <selection activeCell="A48" sqref="A48"/>
    </sheetView>
  </sheetViews>
  <sheetFormatPr defaultColWidth="9.140625" defaultRowHeight="13.5" x14ac:dyDescent="0.25"/>
  <cols>
    <col min="1" max="1" width="58.140625" style="3" customWidth="1"/>
    <col min="2" max="2" width="28.5703125" style="3" customWidth="1"/>
    <col min="3" max="3" width="15.8554687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21" width="18" style="48" hidden="1" customWidth="1"/>
    <col min="22" max="22" width="18" style="48" customWidth="1"/>
    <col min="23" max="23" width="13.85546875" style="26" hidden="1" customWidth="1"/>
    <col min="24" max="24" width="13.28515625" style="3" bestFit="1" customWidth="1"/>
    <col min="25" max="16384" width="9.140625" style="3"/>
  </cols>
  <sheetData>
    <row r="1" spans="1:23" ht="20.25" x14ac:dyDescent="0.3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51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6" t="s">
        <v>165</v>
      </c>
      <c r="V5" s="36" t="s">
        <v>171</v>
      </c>
      <c r="W5" s="38" t="s">
        <v>6</v>
      </c>
    </row>
    <row r="6" spans="1:23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39"/>
    </row>
    <row r="7" spans="1:23" s="9" customFormat="1" ht="16.5" hidden="1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39"/>
    </row>
    <row r="8" spans="1:23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40"/>
      <c r="V8" s="40"/>
      <c r="W8" s="39">
        <f>P8</f>
        <v>2549207</v>
      </c>
    </row>
    <row r="9" spans="1:23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40"/>
      <c r="V9" s="40"/>
      <c r="W9" s="39">
        <f t="shared" ref="W9:W17" si="0">P9</f>
        <v>1</v>
      </c>
    </row>
    <row r="10" spans="1:23" s="104" customFormat="1" ht="15" hidden="1" x14ac:dyDescent="0.25">
      <c r="A10" s="97" t="s">
        <v>21</v>
      </c>
      <c r="B10" s="98" t="s">
        <v>118</v>
      </c>
      <c r="C10" s="99" t="s">
        <v>121</v>
      </c>
      <c r="D10" s="100" t="s">
        <v>15</v>
      </c>
      <c r="E10" s="100">
        <v>6502</v>
      </c>
      <c r="F10" s="100">
        <v>17.257999999999999</v>
      </c>
      <c r="G10" s="101" t="s">
        <v>32</v>
      </c>
      <c r="H10" s="102"/>
      <c r="I10" s="102"/>
      <c r="J10" s="102"/>
      <c r="K10" s="102"/>
      <c r="L10" s="102"/>
      <c r="M10" s="102"/>
      <c r="N10" s="102"/>
      <c r="O10" s="102"/>
      <c r="P10" s="102">
        <f>384709-1</f>
        <v>384708</v>
      </c>
      <c r="Q10" s="102"/>
      <c r="R10" s="102"/>
      <c r="S10" s="102"/>
      <c r="T10" s="102"/>
      <c r="U10" s="102"/>
      <c r="V10" s="102"/>
      <c r="W10" s="103">
        <f t="shared" si="0"/>
        <v>384708</v>
      </c>
    </row>
    <row r="11" spans="1:23" s="104" customFormat="1" ht="15" hidden="1" x14ac:dyDescent="0.25">
      <c r="A11" s="97" t="s">
        <v>21</v>
      </c>
      <c r="B11" s="98" t="s">
        <v>120</v>
      </c>
      <c r="C11" s="99" t="s">
        <v>121</v>
      </c>
      <c r="D11" s="100" t="s">
        <v>15</v>
      </c>
      <c r="E11" s="100">
        <v>6502</v>
      </c>
      <c r="F11" s="100">
        <v>17.257999999999999</v>
      </c>
      <c r="G11" s="101" t="s">
        <v>32</v>
      </c>
      <c r="H11" s="102"/>
      <c r="I11" s="102"/>
      <c r="J11" s="102"/>
      <c r="K11" s="102"/>
      <c r="L11" s="102"/>
      <c r="M11" s="102"/>
      <c r="N11" s="102"/>
      <c r="O11" s="102"/>
      <c r="P11" s="102">
        <v>1</v>
      </c>
      <c r="Q11" s="102"/>
      <c r="R11" s="102"/>
      <c r="S11" s="102"/>
      <c r="T11" s="102"/>
      <c r="U11" s="102"/>
      <c r="V11" s="102"/>
      <c r="W11" s="103">
        <f t="shared" si="0"/>
        <v>1</v>
      </c>
    </row>
    <row r="12" spans="1:23" s="104" customFormat="1" ht="15" hidden="1" x14ac:dyDescent="0.25">
      <c r="A12" s="97" t="s">
        <v>21</v>
      </c>
      <c r="B12" s="98" t="s">
        <v>118</v>
      </c>
      <c r="C12" s="99" t="s">
        <v>122</v>
      </c>
      <c r="D12" s="100" t="s">
        <v>15</v>
      </c>
      <c r="E12" s="100">
        <v>6502</v>
      </c>
      <c r="F12" s="100">
        <v>17.257999999999999</v>
      </c>
      <c r="G12" s="101" t="s">
        <v>32</v>
      </c>
      <c r="H12" s="102"/>
      <c r="I12" s="102"/>
      <c r="J12" s="102"/>
      <c r="K12" s="102"/>
      <c r="L12" s="102"/>
      <c r="M12" s="102"/>
      <c r="N12" s="102"/>
      <c r="O12" s="102"/>
      <c r="P12" s="102">
        <f>1572194-1</f>
        <v>1572193</v>
      </c>
      <c r="Q12" s="102"/>
      <c r="R12" s="102"/>
      <c r="S12" s="102"/>
      <c r="T12" s="102"/>
      <c r="U12" s="102"/>
      <c r="V12" s="102"/>
      <c r="W12" s="103">
        <f t="shared" si="0"/>
        <v>1572193</v>
      </c>
    </row>
    <row r="13" spans="1:23" s="104" customFormat="1" ht="15" hidden="1" x14ac:dyDescent="0.25">
      <c r="A13" s="97" t="s">
        <v>21</v>
      </c>
      <c r="B13" s="98" t="s">
        <v>120</v>
      </c>
      <c r="C13" s="99" t="s">
        <v>122</v>
      </c>
      <c r="D13" s="100" t="s">
        <v>15</v>
      </c>
      <c r="E13" s="100">
        <v>6502</v>
      </c>
      <c r="F13" s="100">
        <v>17.257999999999999</v>
      </c>
      <c r="G13" s="101" t="s">
        <v>32</v>
      </c>
      <c r="H13" s="102"/>
      <c r="I13" s="102"/>
      <c r="J13" s="102"/>
      <c r="K13" s="102"/>
      <c r="L13" s="102"/>
      <c r="M13" s="102"/>
      <c r="N13" s="102"/>
      <c r="O13" s="102"/>
      <c r="P13" s="102">
        <v>1</v>
      </c>
      <c r="Q13" s="102"/>
      <c r="R13" s="102"/>
      <c r="S13" s="102"/>
      <c r="T13" s="102"/>
      <c r="U13" s="102"/>
      <c r="V13" s="102"/>
      <c r="W13" s="103">
        <f t="shared" si="0"/>
        <v>1</v>
      </c>
    </row>
    <row r="14" spans="1:23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40"/>
      <c r="V14" s="40"/>
      <c r="W14" s="39">
        <f t="shared" si="0"/>
        <v>235553</v>
      </c>
    </row>
    <row r="15" spans="1:23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40"/>
      <c r="V15" s="40"/>
      <c r="W15" s="39">
        <f t="shared" si="0"/>
        <v>1</v>
      </c>
    </row>
    <row r="16" spans="1:23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49"/>
      <c r="V16" s="49"/>
      <c r="W16" s="39">
        <f t="shared" si="0"/>
        <v>857162</v>
      </c>
    </row>
    <row r="17" spans="1:23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49"/>
      <c r="V17" s="49"/>
      <c r="W17" s="39">
        <f t="shared" si="0"/>
        <v>1</v>
      </c>
    </row>
    <row r="18" spans="1:23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39"/>
    </row>
    <row r="19" spans="1:23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</row>
    <row r="20" spans="1:23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39">
        <f>J20</f>
        <v>1223231</v>
      </c>
    </row>
    <row r="21" spans="1:23" s="112" customFormat="1" ht="15" hidden="1" x14ac:dyDescent="0.25">
      <c r="A21" s="105" t="s">
        <v>21</v>
      </c>
      <c r="B21" s="106" t="s">
        <v>54</v>
      </c>
      <c r="C21" s="107" t="s">
        <v>67</v>
      </c>
      <c r="D21" s="107" t="s">
        <v>15</v>
      </c>
      <c r="E21" s="107">
        <v>6502</v>
      </c>
      <c r="F21" s="107">
        <v>17.257999999999999</v>
      </c>
      <c r="G21" s="108" t="s">
        <v>32</v>
      </c>
      <c r="H21" s="109"/>
      <c r="I21" s="110"/>
      <c r="J21" s="110">
        <v>282254.07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>
        <f t="shared" ref="W21:W58" si="1">J21</f>
        <v>282254.07</v>
      </c>
    </row>
    <row r="22" spans="1:23" s="16" customFormat="1" ht="16.5" hidden="1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39">
        <f t="shared" si="1"/>
        <v>135902.56</v>
      </c>
    </row>
    <row r="23" spans="1:23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39">
        <f t="shared" si="1"/>
        <v>18845.169999999998</v>
      </c>
    </row>
    <row r="24" spans="1:23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9">
        <f t="shared" si="1"/>
        <v>0</v>
      </c>
    </row>
    <row r="25" spans="1:23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39">
        <f t="shared" si="1"/>
        <v>0</v>
      </c>
    </row>
    <row r="26" spans="1:23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39">
        <f t="shared" si="1"/>
        <v>0</v>
      </c>
    </row>
    <row r="27" spans="1:23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39">
        <f t="shared" si="1"/>
        <v>0</v>
      </c>
    </row>
    <row r="28" spans="1:23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39">
        <f t="shared" si="1"/>
        <v>0</v>
      </c>
    </row>
    <row r="29" spans="1:23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46"/>
      <c r="V29" s="46"/>
      <c r="W29" s="39">
        <f>SUM(M29)</f>
        <v>95000</v>
      </c>
    </row>
    <row r="30" spans="1:23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39">
        <f>L30</f>
        <v>860169.7</v>
      </c>
    </row>
    <row r="31" spans="1:23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39">
        <f t="shared" si="1"/>
        <v>0</v>
      </c>
    </row>
    <row r="32" spans="1:23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39">
        <f t="shared" si="1"/>
        <v>0</v>
      </c>
    </row>
    <row r="33" spans="1:24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39">
        <f t="shared" si="1"/>
        <v>0</v>
      </c>
    </row>
    <row r="34" spans="1:24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39">
        <f t="shared" si="1"/>
        <v>0</v>
      </c>
    </row>
    <row r="35" spans="1:24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39">
        <f t="shared" si="1"/>
        <v>0</v>
      </c>
    </row>
    <row r="36" spans="1:24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39">
        <f t="shared" si="1"/>
        <v>0</v>
      </c>
    </row>
    <row r="37" spans="1:24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39">
        <f t="shared" si="1"/>
        <v>0</v>
      </c>
    </row>
    <row r="38" spans="1:24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39">
        <f t="shared" si="1"/>
        <v>0</v>
      </c>
    </row>
    <row r="39" spans="1:24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39">
        <f t="shared" si="1"/>
        <v>0</v>
      </c>
    </row>
    <row r="40" spans="1:24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9">
        <f t="shared" si="1"/>
        <v>0</v>
      </c>
    </row>
    <row r="41" spans="1:24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39">
        <f t="shared" si="1"/>
        <v>0</v>
      </c>
      <c r="X41" s="60"/>
    </row>
    <row r="42" spans="1:24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39">
        <f t="shared" si="1"/>
        <v>0</v>
      </c>
    </row>
    <row r="43" spans="1:24" s="16" customFormat="1" ht="15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39">
        <f t="shared" si="1"/>
        <v>0</v>
      </c>
    </row>
    <row r="44" spans="1:24" s="16" customFormat="1" ht="15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39">
        <f t="shared" si="1"/>
        <v>0</v>
      </c>
    </row>
    <row r="45" spans="1:24" s="16" customFormat="1" ht="15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39">
        <f t="shared" si="1"/>
        <v>0</v>
      </c>
    </row>
    <row r="46" spans="1:24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39">
        <f t="shared" si="1"/>
        <v>350151.85</v>
      </c>
    </row>
    <row r="47" spans="1:24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39">
        <f>K47</f>
        <v>159269.54</v>
      </c>
    </row>
    <row r="48" spans="1:24" s="16" customFormat="1" ht="30" x14ac:dyDescent="0.25">
      <c r="A48" s="31" t="s">
        <v>172</v>
      </c>
      <c r="B48" s="30" t="s">
        <v>54</v>
      </c>
      <c r="C48" s="11" t="s">
        <v>173</v>
      </c>
      <c r="D48" s="11" t="s">
        <v>23</v>
      </c>
      <c r="E48" s="11" t="s">
        <v>24</v>
      </c>
      <c r="F48" s="11">
        <v>17.225000000000001</v>
      </c>
      <c r="G48" s="65" t="s">
        <v>42</v>
      </c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>
        <f>174318.456675133-1</f>
        <v>174317.456675133</v>
      </c>
      <c r="W48" s="39">
        <f>V48</f>
        <v>174317.456675133</v>
      </c>
    </row>
    <row r="49" spans="1:24" s="16" customFormat="1" ht="15.75" x14ac:dyDescent="0.25">
      <c r="A49" s="31" t="s">
        <v>172</v>
      </c>
      <c r="B49" s="27" t="s">
        <v>174</v>
      </c>
      <c r="C49" s="11" t="s">
        <v>173</v>
      </c>
      <c r="D49" s="11" t="s">
        <v>23</v>
      </c>
      <c r="E49" s="11" t="s">
        <v>24</v>
      </c>
      <c r="F49" s="11">
        <v>17.225000000000001</v>
      </c>
      <c r="G49" s="65" t="s">
        <v>42</v>
      </c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>
        <v>1</v>
      </c>
      <c r="W49" s="39">
        <f>V49</f>
        <v>1</v>
      </c>
    </row>
    <row r="50" spans="1:24" s="16" customFormat="1" ht="15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39">
        <f t="shared" si="1"/>
        <v>0</v>
      </c>
    </row>
    <row r="51" spans="1:24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39">
        <f t="shared" si="1"/>
        <v>0</v>
      </c>
    </row>
    <row r="52" spans="1:24" s="16" customFormat="1" ht="15" hidden="1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39">
        <f t="shared" si="1"/>
        <v>0</v>
      </c>
    </row>
    <row r="53" spans="1:24" s="16" customFormat="1" ht="15" hidden="1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46"/>
      <c r="V53" s="46"/>
      <c r="W53" s="39">
        <f>R53</f>
        <v>12881</v>
      </c>
    </row>
    <row r="54" spans="1:24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39">
        <f t="shared" si="1"/>
        <v>0</v>
      </c>
    </row>
    <row r="55" spans="1:24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39">
        <f t="shared" si="1"/>
        <v>0</v>
      </c>
      <c r="X55" s="53"/>
    </row>
    <row r="56" spans="1:24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39">
        <f t="shared" si="1"/>
        <v>0</v>
      </c>
    </row>
    <row r="57" spans="1:24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39">
        <f t="shared" si="1"/>
        <v>0</v>
      </c>
    </row>
    <row r="58" spans="1:24" s="16" customFormat="1" ht="15" hidden="1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39">
        <f t="shared" si="1"/>
        <v>0</v>
      </c>
    </row>
    <row r="59" spans="1:24" s="16" customFormat="1" ht="15" hidden="1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2"/>
      <c r="V59" s="22"/>
      <c r="W59" s="39"/>
    </row>
    <row r="60" spans="1:24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39">
        <f>I60</f>
        <v>1076176</v>
      </c>
    </row>
    <row r="61" spans="1:24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39">
        <f t="shared" ref="W61:W64" si="2">I61</f>
        <v>1</v>
      </c>
    </row>
    <row r="62" spans="1:24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39">
        <f t="shared" si="2"/>
        <v>94088</v>
      </c>
    </row>
    <row r="63" spans="1:24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39">
        <f t="shared" si="2"/>
        <v>1</v>
      </c>
    </row>
    <row r="64" spans="1:24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39">
        <f t="shared" si="2"/>
        <v>0</v>
      </c>
    </row>
    <row r="65" spans="1:23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39">
        <f>J65</f>
        <v>8049.48</v>
      </c>
    </row>
    <row r="66" spans="1:23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39">
        <f t="shared" ref="W66:W68" si="3">J66</f>
        <v>357136.26</v>
      </c>
    </row>
    <row r="67" spans="1:23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39">
        <f t="shared" si="3"/>
        <v>15350.55</v>
      </c>
    </row>
    <row r="68" spans="1:23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3">
        <f t="shared" si="3"/>
        <v>41828.6</v>
      </c>
    </row>
    <row r="69" spans="1:23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9"/>
    </row>
    <row r="70" spans="1:23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39">
        <f>SUM(H70:I70)</f>
        <v>12192.399999999998</v>
      </c>
    </row>
    <row r="71" spans="1:23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46"/>
      <c r="V71" s="46"/>
      <c r="W71" s="39">
        <f>SUM(N71)</f>
        <v>13652.32</v>
      </c>
    </row>
    <row r="72" spans="1:23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46"/>
      <c r="V72" s="46"/>
      <c r="W72" s="39">
        <f>SUM(N72)</f>
        <v>22924.78</v>
      </c>
    </row>
    <row r="73" spans="1:23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46"/>
      <c r="V73" s="46"/>
      <c r="W73" s="39">
        <f>O73</f>
        <v>136721.35011927999</v>
      </c>
    </row>
    <row r="74" spans="1:23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46"/>
      <c r="W74" s="39">
        <f>O74</f>
        <v>1</v>
      </c>
    </row>
    <row r="75" spans="1:23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46"/>
      <c r="V75" s="46"/>
      <c r="W75" s="39">
        <f>Q75</f>
        <v>13735</v>
      </c>
    </row>
    <row r="76" spans="1:23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46"/>
      <c r="V76" s="46"/>
      <c r="W76" s="39">
        <f t="shared" ref="W76:W78" si="4">Q76</f>
        <v>30513.759999999998</v>
      </c>
    </row>
    <row r="77" spans="1:23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46"/>
      <c r="V77" s="46"/>
      <c r="W77" s="39">
        <f t="shared" si="4"/>
        <v>40685.01</v>
      </c>
    </row>
    <row r="78" spans="1:23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46"/>
      <c r="V78" s="46"/>
      <c r="W78" s="39">
        <f t="shared" si="4"/>
        <v>8943.77</v>
      </c>
    </row>
    <row r="79" spans="1:23" s="16" customFormat="1" ht="16.5" hidden="1" x14ac:dyDescent="0.25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46"/>
      <c r="V79" s="46"/>
      <c r="W79" s="39">
        <f>S79</f>
        <v>50027.554777363024</v>
      </c>
    </row>
    <row r="80" spans="1:23" s="16" customFormat="1" ht="16.5" hidden="1" x14ac:dyDescent="0.3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46"/>
      <c r="V80" s="46"/>
      <c r="W80" s="39">
        <f>T80</f>
        <v>3074.94</v>
      </c>
    </row>
    <row r="81" spans="1:23" s="16" customFormat="1" ht="15.75" hidden="1" x14ac:dyDescent="0.3">
      <c r="A81" s="45" t="s">
        <v>166</v>
      </c>
      <c r="B81" s="12" t="s">
        <v>118</v>
      </c>
      <c r="C81" s="96" t="s">
        <v>170</v>
      </c>
      <c r="D81" s="95" t="s">
        <v>168</v>
      </c>
      <c r="E81" s="11" t="s">
        <v>167</v>
      </c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160.56</v>
      </c>
      <c r="V81" s="46"/>
      <c r="W81" s="39">
        <f>U81</f>
        <v>160.56</v>
      </c>
    </row>
    <row r="82" spans="1:23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39"/>
    </row>
    <row r="83" spans="1:23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55">
        <f>SUM(R52:R55)</f>
        <v>12881</v>
      </c>
      <c r="S83" s="55">
        <f>SUM(S59:S81)</f>
        <v>50027.554777363024</v>
      </c>
      <c r="T83" s="55">
        <f>SUM(T57:T81)</f>
        <v>3074.94</v>
      </c>
      <c r="U83" s="55">
        <f>SUM(U58:U81)</f>
        <v>160.56</v>
      </c>
      <c r="V83" s="55">
        <f>SUM(V45:V49)</f>
        <v>174318.456675133</v>
      </c>
      <c r="W83" s="39"/>
    </row>
    <row r="84" spans="1:23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9"/>
    </row>
    <row r="85" spans="1:23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</row>
    <row r="86" spans="1:23" s="16" customFormat="1" ht="15" hidden="1" x14ac:dyDescent="0.25">
      <c r="A86" s="16" t="s">
        <v>47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</row>
    <row r="87" spans="1:23" s="16" customFormat="1" ht="15" hidden="1" x14ac:dyDescent="0.25">
      <c r="A87" s="29" t="s">
        <v>43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</row>
    <row r="88" spans="1:23" s="16" customFormat="1" ht="15" hidden="1" x14ac:dyDescent="0.25">
      <c r="A88" s="16" t="s">
        <v>61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</row>
    <row r="89" spans="1:23" s="16" customFormat="1" ht="15" hidden="1" x14ac:dyDescent="0.25">
      <c r="A89" s="29" t="s">
        <v>60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</row>
    <row r="90" spans="1:23" s="16" customFormat="1" ht="15" hidden="1" x14ac:dyDescent="0.25">
      <c r="A90" s="16" t="s">
        <v>85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</row>
    <row r="91" spans="1:23" s="16" customFormat="1" ht="15" hidden="1" x14ac:dyDescent="0.25">
      <c r="A91" s="29" t="s">
        <v>86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2"/>
    </row>
    <row r="92" spans="1:23" s="16" customFormat="1" ht="15" hidden="1" x14ac:dyDescent="0.25">
      <c r="A92" s="16" t="s">
        <v>93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</row>
    <row r="93" spans="1:23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</row>
    <row r="94" spans="1:23" s="16" customFormat="1" ht="15" hidden="1" x14ac:dyDescent="0.25">
      <c r="A94" s="16" t="s">
        <v>99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</row>
    <row r="95" spans="1:23" s="16" customFormat="1" ht="15" hidden="1" x14ac:dyDescent="0.25">
      <c r="A95" s="29" t="s">
        <v>98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</row>
    <row r="96" spans="1:23" s="16" customFormat="1" ht="15" hidden="1" x14ac:dyDescent="0.25">
      <c r="A96" s="16" t="s">
        <v>102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2"/>
    </row>
    <row r="97" spans="1:23" s="16" customFormat="1" ht="15" hidden="1" x14ac:dyDescent="0.25">
      <c r="A97" s="29" t="s">
        <v>103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2"/>
    </row>
    <row r="98" spans="1:23" s="16" customFormat="1" ht="15" hidden="1" x14ac:dyDescent="0.25">
      <c r="A98" s="16" t="s">
        <v>105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2"/>
    </row>
    <row r="99" spans="1:23" s="16" customFormat="1" ht="15" hidden="1" x14ac:dyDescent="0.25">
      <c r="A99" s="29" t="s">
        <v>43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2"/>
    </row>
    <row r="100" spans="1:23" s="16" customFormat="1" ht="15" hidden="1" x14ac:dyDescent="0.25">
      <c r="A100" s="16" t="s">
        <v>112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2"/>
    </row>
    <row r="101" spans="1:23" ht="15" hidden="1" x14ac:dyDescent="0.25">
      <c r="A101" s="29" t="s">
        <v>111</v>
      </c>
    </row>
    <row r="102" spans="1:23" s="77" customFormat="1" hidden="1" x14ac:dyDescent="0.25">
      <c r="A102" s="76" t="s">
        <v>113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23" ht="15" hidden="1" x14ac:dyDescent="0.25">
      <c r="A104" s="16" t="s">
        <v>116</v>
      </c>
    </row>
    <row r="105" spans="1:23" ht="15" hidden="1" x14ac:dyDescent="0.25">
      <c r="A105" s="29" t="s">
        <v>125</v>
      </c>
    </row>
    <row r="106" spans="1:23" ht="15" hidden="1" x14ac:dyDescent="0.25">
      <c r="A106" s="16" t="s">
        <v>144</v>
      </c>
    </row>
    <row r="107" spans="1:23" ht="15" hidden="1" x14ac:dyDescent="0.25">
      <c r="A107" s="29" t="s">
        <v>143</v>
      </c>
    </row>
    <row r="108" spans="1:23" ht="15" hidden="1" x14ac:dyDescent="0.25">
      <c r="A108" s="16" t="s">
        <v>151</v>
      </c>
    </row>
    <row r="109" spans="1:23" ht="15" hidden="1" x14ac:dyDescent="0.25">
      <c r="A109" s="29" t="s">
        <v>150</v>
      </c>
    </row>
    <row r="110" spans="1:23" ht="15" hidden="1" x14ac:dyDescent="0.25">
      <c r="A110" s="16" t="s">
        <v>152</v>
      </c>
    </row>
    <row r="111" spans="1:23" ht="15" hidden="1" x14ac:dyDescent="0.25">
      <c r="A111" s="29" t="s">
        <v>153</v>
      </c>
    </row>
    <row r="112" spans="1:23" ht="15" hidden="1" x14ac:dyDescent="0.25">
      <c r="A112" s="16" t="s">
        <v>164</v>
      </c>
    </row>
    <row r="113" spans="1:1" ht="15" hidden="1" x14ac:dyDescent="0.25">
      <c r="A113" s="29" t="s">
        <v>143</v>
      </c>
    </row>
    <row r="114" spans="1:1" ht="15" hidden="1" x14ac:dyDescent="0.25">
      <c r="A114" s="16" t="s">
        <v>169</v>
      </c>
    </row>
    <row r="115" spans="1:1" ht="15" hidden="1" x14ac:dyDescent="0.25">
      <c r="A115" s="29" t="s">
        <v>143</v>
      </c>
    </row>
    <row r="116" spans="1:1" ht="15" x14ac:dyDescent="0.25">
      <c r="A116" s="16" t="s">
        <v>175</v>
      </c>
    </row>
    <row r="117" spans="1:1" ht="15" x14ac:dyDescent="0.25">
      <c r="A117" s="29" t="s">
        <v>176</v>
      </c>
    </row>
    <row r="122" spans="1:1" ht="15" x14ac:dyDescent="0.25">
      <c r="A122" s="16" t="s">
        <v>39</v>
      </c>
    </row>
    <row r="123" spans="1:1" ht="15" x14ac:dyDescent="0.25">
      <c r="A123" s="16" t="s">
        <v>49</v>
      </c>
    </row>
    <row r="124" spans="1:1" ht="15" x14ac:dyDescent="0.25">
      <c r="A124" s="16" t="s">
        <v>40</v>
      </c>
    </row>
    <row r="125" spans="1:1" ht="15" x14ac:dyDescent="0.25">
      <c r="A125" s="16" t="s">
        <v>50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2025-05-05T21:17:17Z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