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AB5B813-85AF-42AF-A056-43310A7022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ANKLIN HAMPSHIRE" sheetId="2" r:id="rId1"/>
  </sheets>
  <definedNames>
    <definedName name="_xlnm.Print_Area" localSheetId="0">'FRANKLIN HAMPSHIRE'!$A$1:$H$79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2" i="2" l="1"/>
  <c r="V77" i="2"/>
  <c r="W30" i="2"/>
  <c r="U77" i="2"/>
  <c r="T17" i="2"/>
  <c r="W17" i="2" s="1"/>
  <c r="W16" i="2"/>
  <c r="W18" i="2"/>
  <c r="W19" i="2"/>
  <c r="W20" i="2"/>
  <c r="W21" i="2"/>
  <c r="W22" i="2"/>
  <c r="W23" i="2"/>
  <c r="W24" i="2"/>
  <c r="W25" i="2"/>
  <c r="W26" i="2"/>
  <c r="W27" i="2"/>
  <c r="W28" i="2"/>
  <c r="W29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3" i="2"/>
  <c r="W74" i="2"/>
  <c r="W75" i="2"/>
  <c r="T15" i="2"/>
  <c r="W15" i="2" s="1"/>
  <c r="S22" i="2"/>
  <c r="S77" i="2" s="1"/>
  <c r="R77" i="2"/>
  <c r="Q77" i="2"/>
  <c r="W8" i="2"/>
  <c r="W9" i="2"/>
  <c r="W10" i="2"/>
  <c r="W11" i="2"/>
  <c r="P70" i="2"/>
  <c r="P68" i="2"/>
  <c r="O20" i="2"/>
  <c r="N65" i="2"/>
  <c r="M77" i="2"/>
  <c r="L77" i="2"/>
  <c r="K77" i="2"/>
  <c r="J60" i="2"/>
  <c r="J58" i="2"/>
  <c r="I51" i="2"/>
  <c r="I77" i="2" s="1"/>
  <c r="T77" i="2" l="1"/>
  <c r="P77" i="2"/>
  <c r="O77" i="2"/>
  <c r="N77" i="2"/>
  <c r="J77" i="2"/>
  <c r="H77" i="2"/>
</calcChain>
</file>

<file path=xl/sharedStrings.xml><?xml version="1.0" encoding="utf-8"?>
<sst xmlns="http://schemas.openxmlformats.org/spreadsheetml/2006/main" count="242" uniqueCount="153">
  <si>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</si>
  <si>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</si>
  <si>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</si>
  <si>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</si>
  <si>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</si>
  <si>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</si>
  <si>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</si>
  <si>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</si>
  <si>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</si>
  <si>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</si>
  <si>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</si>
  <si>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</si>
  <si>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</si>
  <si>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</si>
  <si>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</si>
  <si>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</si>
  <si>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</si>
  <si>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</si>
  <si>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</si>
  <si>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</si>
  <si>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</si>
  <si>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</si>
  <si>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</si>
  <si>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</si>
  <si>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</si>
  <si>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</si>
  <si>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</si>
  <si>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</si>
  <si>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</si>
  <si>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</si>
  <si>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</si>
  <si>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</si>
  <si>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</si>
  <si>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</si>
  <si>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</si>
  <si>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</si>
  <si>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</si>
  <si>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</si>
  <si>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</si>
  <si>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</si>
  <si>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</si>
  <si>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</si>
  <si>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</si>
  <si>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</si>
  <si>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</si>
  <si>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</si>
  <si>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</si>
  <si>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</si>
  <si>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</si>
  <si>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</si>
  <si>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</si>
  <si>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</si>
  <si>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</si>
  <si>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</si>
  <si>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</si>
  <si>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</si>
  <si>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</si>
  <si>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</si>
  <si>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</si>
  <si>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</si>
  <si>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</si>
  <si>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</si>
  <si>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</si>
  <si>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</si>
  <si>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</si>
  <si>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</si>
  <si>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</si>
  <si>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</si>
  <si>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</si>
  <si>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</si>
  <si>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</si>
  <si>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</si>
  <si>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</si>
  <si>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</si>
  <si>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</si>
  <si>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</si>
  <si>
    <t>BUDGET #4 FY25</t>
  </si>
  <si>
    <t>TO ADD WTF FUNDS</t>
  </si>
  <si>
    <t>BUDGET #4 FY25 SEPT 20, 2024</t>
  </si>
  <si>
    <t>WORKFORCE TRAINING FUND</t>
  </si>
  <si>
    <t>WTRUSTF25</t>
  </si>
  <si>
    <t>BUDGET #5 FY25</t>
  </si>
  <si>
    <t>BUDGET #5 FY25 OCT 8, 2024</t>
  </si>
  <si>
    <t>TO ADJUST RESEA FUNDS</t>
  </si>
  <si>
    <t>TO ADD WIOA ADULT FUNDS</t>
  </si>
  <si>
    <t>BUDGET #6 FY25 NOVEMBER 4, 2024</t>
  </si>
  <si>
    <t>BUDGET #6 FY25</t>
  </si>
  <si>
    <t>FWIAADT25B</t>
  </si>
  <si>
    <t>BUDGET #7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</si>
  <si>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</si>
  <si>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</si>
  <si>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</si>
  <si>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</si>
  <si>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</si>
  <si>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</si>
  <si>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</si>
  <si>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</si>
  <si>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</si>
  <si>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BUDGET #8 FY25</t>
  </si>
  <si>
    <t>BUDGET #8 FY25 NOVEMBER 21, 2024</t>
  </si>
  <si>
    <t>DISLOCATED WORKER</t>
  </si>
  <si>
    <t>FWIADWK25A</t>
  </si>
  <si>
    <t>7003-1778</t>
  </si>
  <si>
    <t>FWIADWK25B</t>
  </si>
  <si>
    <t>TO ADD FY25 DISLOCATED WORKER LESS RETAINED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</si>
  <si>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</si>
  <si>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</si>
  <si>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</si>
  <si>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</si>
  <si>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</si>
  <si>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</si>
  <si>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</si>
  <si>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</si>
  <si>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</si>
  <si>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</si>
  <si>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</si>
  <si>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</si>
  <si>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</si>
  <si>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</si>
  <si>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</si>
  <si>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</si>
  <si>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</si>
  <si>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</si>
  <si>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</t>
  </si>
  <si>
    <t>BUDGET #10 FY25</t>
  </si>
  <si>
    <t>CT EOL 25CCFHAMVETSUI</t>
  </si>
  <si>
    <t xml:space="preserve">JVSG FY25 Infrastructure </t>
  </si>
  <si>
    <t>FVETS2024</t>
  </si>
  <si>
    <t>K109</t>
  </si>
  <si>
    <t>TO ADD JVSG FUNDS</t>
  </si>
  <si>
    <t>BUDGET #10 FY25 DECEMBER 23, 2024</t>
  </si>
  <si>
    <t>H</t>
  </si>
  <si>
    <t>BUDGET #11 FY25</t>
  </si>
  <si>
    <t>PART 2A:  MCC CAPACITY-EA SHELTER SUPPLEMENTAL FUNDING</t>
  </si>
  <si>
    <t>BUDGET #11 FY25 JANUARY 8, 2025</t>
  </si>
  <si>
    <t>BUDGET #12 FY25</t>
  </si>
  <si>
    <t>WP 90%</t>
  </si>
  <si>
    <t>FES2025</t>
  </si>
  <si>
    <t>JULY 1, 2025-JUNE 30, 2026</t>
  </si>
  <si>
    <t>WP 10%</t>
  </si>
  <si>
    <t>TO ADD WP FUNDS</t>
  </si>
  <si>
    <t>BUDGET #12 FY25 JANUARY 14, 2025</t>
  </si>
  <si>
    <t>BUDGET #13 FY25</t>
  </si>
  <si>
    <t>TO ADD DTA WPP</t>
  </si>
  <si>
    <t>BUDGET #13 FY25 JANUARY 17, 2025</t>
  </si>
  <si>
    <t>DTA WPP</t>
  </si>
  <si>
    <t>SPSS2025</t>
  </si>
  <si>
    <t>4400-1979</t>
  </si>
  <si>
    <t>K227</t>
  </si>
  <si>
    <t>BUDGET #14 FY25</t>
  </si>
  <si>
    <t>BUDGET #14 FY25 FEB. 4, 2025</t>
  </si>
  <si>
    <t>TP ADD NPS STATE STAFF</t>
  </si>
  <si>
    <t>NPS STATE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</si>
</sst>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19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8" fillId="0" borderId="1" xfId="1" applyFont="1" applyFill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44" fontId="8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2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center" wrapText="1"/>
    </xf>
    <xf numFmtId="0" fontId="20" fillId="3" borderId="0" xfId="3" applyFont="1" applyFill="1" applyAlignment="1">
      <alignment vertic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44" fontId="21" fillId="3" borderId="0" xfId="1" applyFont="1" applyFill="1" applyAlignment="1">
      <alignment horizontal="center"/>
    </xf>
    <xf numFmtId="0" fontId="22" fillId="0" borderId="1" xfId="0" applyFont="1" applyBorder="1" applyAlignment="1">
      <alignment vertical="center"/>
    </xf>
    <xf numFmtId="0" fontId="11" fillId="0" borderId="7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2"/>
  <sheetViews>
    <sheetView tabSelected="1" zoomScale="120" zoomScaleNormal="120" workbookViewId="0">
      <selection activeCell="A72" sqref="A72"/>
    </sheetView>
  </sheetViews>
  <sheetFormatPr defaultColWidth="9.140625" defaultRowHeight="13.5" x14ac:dyDescent="0.25"/>
  <cols>
    <col min="1" max="1" width="79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5.42578125" style="2" customWidth="1"/>
    <col min="8" max="8" width="20" style="2" hidden="1" customWidth="1"/>
    <col min="9" max="11" width="18" style="2" hidden="1" customWidth="1"/>
    <col min="12" max="21" width="18.85546875" style="2" hidden="1" customWidth="1"/>
    <col min="22" max="22" width="18.85546875" style="2" customWidth="1"/>
    <col min="23" max="23" width="12.85546875" style="3" hidden="1" customWidth="1"/>
    <col min="24" max="24" width="11.85546875" style="3" bestFit="1" customWidth="1"/>
    <col min="25" max="25" width="10.140625" style="3" bestFit="1" customWidth="1"/>
    <col min="26" max="16384" width="9.140625" style="3"/>
  </cols>
  <sheetData>
    <row r="1" spans="1:23" ht="20.25" x14ac:dyDescent="0.3">
      <c r="A1" s="3" t="s">
        <v>10</v>
      </c>
      <c r="B1" s="78" t="s">
        <v>9</v>
      </c>
      <c r="C1" s="79"/>
      <c r="D1" s="79"/>
      <c r="E1" s="79"/>
      <c r="F1" s="79"/>
      <c r="G1" s="79"/>
      <c r="H1" s="79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3" ht="20.25" x14ac:dyDescent="0.3">
      <c r="B2" s="6"/>
      <c r="C2" s="6"/>
      <c r="D2" s="6"/>
      <c r="E2" s="7"/>
      <c r="F2" s="7"/>
      <c r="G2" s="7"/>
    </row>
    <row r="3" spans="1:23" ht="20.25" x14ac:dyDescent="0.3">
      <c r="A3" s="4" t="s">
        <v>11</v>
      </c>
      <c r="B3" s="6" t="s">
        <v>7</v>
      </c>
      <c r="C3" s="1"/>
    </row>
    <row r="4" spans="1:23" ht="21" thickBot="1" x14ac:dyDescent="0.35">
      <c r="A4" s="4"/>
      <c r="B4" s="5"/>
      <c r="C4" s="1"/>
      <c r="Q4" s="2" t="s">
        <v>131</v>
      </c>
    </row>
    <row r="5" spans="1:23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25</v>
      </c>
      <c r="H5" s="9" t="s">
        <v>43</v>
      </c>
      <c r="I5" s="50" t="s">
        <v>55</v>
      </c>
      <c r="J5" s="50" t="s">
        <v>58</v>
      </c>
      <c r="K5" s="50" t="s">
        <v>72</v>
      </c>
      <c r="L5" s="50" t="s">
        <v>76</v>
      </c>
      <c r="M5" s="50" t="s">
        <v>81</v>
      </c>
      <c r="N5" s="50" t="s">
        <v>86</v>
      </c>
      <c r="O5" s="50" t="s">
        <v>88</v>
      </c>
      <c r="P5" s="50" t="s">
        <v>98</v>
      </c>
      <c r="Q5" s="50" t="s">
        <v>123</v>
      </c>
      <c r="R5" s="50" t="s">
        <v>124</v>
      </c>
      <c r="S5" s="50" t="s">
        <v>132</v>
      </c>
      <c r="T5" s="50" t="s">
        <v>135</v>
      </c>
      <c r="U5" s="50" t="s">
        <v>142</v>
      </c>
      <c r="V5" s="50" t="s">
        <v>149</v>
      </c>
      <c r="W5" s="30" t="s">
        <v>6</v>
      </c>
    </row>
    <row r="6" spans="1:23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6"/>
    </row>
    <row r="7" spans="1:23" s="10" customFormat="1" ht="16.5" hidden="1" customHeight="1" x14ac:dyDescent="0.3">
      <c r="A7" s="15" t="s">
        <v>73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10" customFormat="1" ht="16.5" hidden="1" x14ac:dyDescent="0.3">
      <c r="A8" s="31" t="s">
        <v>79</v>
      </c>
      <c r="B8" s="49" t="s">
        <v>49</v>
      </c>
      <c r="C8" s="63" t="s">
        <v>80</v>
      </c>
      <c r="D8" s="54" t="s">
        <v>12</v>
      </c>
      <c r="E8" s="55" t="s">
        <v>20</v>
      </c>
      <c r="F8" s="15" t="s">
        <v>13</v>
      </c>
      <c r="G8" s="15"/>
      <c r="H8" s="20"/>
      <c r="I8" s="20"/>
      <c r="J8" s="20"/>
      <c r="K8" s="20"/>
      <c r="L8" s="62">
        <v>95000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56">
        <f>SUM(L8)</f>
        <v>95000</v>
      </c>
    </row>
    <row r="9" spans="1:23" s="10" customFormat="1" ht="16.5" hidden="1" customHeight="1" x14ac:dyDescent="0.3">
      <c r="A9" s="35" t="s">
        <v>74</v>
      </c>
      <c r="B9" s="49" t="s">
        <v>49</v>
      </c>
      <c r="C9" s="59" t="s">
        <v>75</v>
      </c>
      <c r="D9" s="54" t="s">
        <v>15</v>
      </c>
      <c r="E9" s="54" t="s">
        <v>24</v>
      </c>
      <c r="F9" s="17" t="s">
        <v>13</v>
      </c>
      <c r="G9" s="17"/>
      <c r="H9" s="20"/>
      <c r="I9" s="20"/>
      <c r="J9" s="20"/>
      <c r="K9" s="62">
        <v>284420.45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56">
        <f>K9</f>
        <v>284420.45</v>
      </c>
    </row>
    <row r="10" spans="1:23" s="10" customFormat="1" ht="16.5" hidden="1" customHeight="1" x14ac:dyDescent="0.3">
      <c r="A10" s="35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56">
        <f>SUM(H10:H10)</f>
        <v>0</v>
      </c>
    </row>
    <row r="11" spans="1:23" s="10" customFormat="1" ht="16.5" hidden="1" customHeight="1" x14ac:dyDescent="0.3">
      <c r="A11" s="35"/>
      <c r="B11" s="17"/>
      <c r="C11" s="32"/>
      <c r="D11" s="32"/>
      <c r="E11" s="32"/>
      <c r="F11" s="17"/>
      <c r="G11" s="17"/>
      <c r="H11" s="20"/>
      <c r="I11" s="20"/>
      <c r="J11" s="20"/>
      <c r="K11" s="20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56">
        <f>SUM(H11:H11)</f>
        <v>0</v>
      </c>
    </row>
    <row r="12" spans="1:23" s="10" customFormat="1" ht="16.5" hidden="1" customHeight="1" x14ac:dyDescent="0.3">
      <c r="A12" s="35"/>
      <c r="B12" s="17"/>
      <c r="C12" s="32"/>
      <c r="D12" s="32"/>
      <c r="E12" s="32"/>
      <c r="F12" s="17"/>
      <c r="G12" s="17"/>
      <c r="H12" s="20"/>
      <c r="I12" s="20"/>
      <c r="J12" s="20"/>
      <c r="K12" s="20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56"/>
    </row>
    <row r="13" spans="1:23" s="10" customFormat="1" ht="16.5" hidden="1" customHeight="1" x14ac:dyDescent="0.3">
      <c r="A13" s="9" t="s">
        <v>8</v>
      </c>
      <c r="B13" s="17"/>
      <c r="C13" s="32"/>
      <c r="D13" s="32"/>
      <c r="E13" s="32"/>
      <c r="F13" s="17"/>
      <c r="G13" s="17"/>
      <c r="H13" s="20"/>
      <c r="I13" s="20"/>
      <c r="J13" s="20"/>
      <c r="K13" s="20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56"/>
    </row>
    <row r="14" spans="1:23" s="10" customFormat="1" ht="16.5" hidden="1" customHeight="1" x14ac:dyDescent="0.3">
      <c r="A14" s="15" t="s">
        <v>42</v>
      </c>
      <c r="B14" s="17"/>
      <c r="C14" s="46"/>
      <c r="D14" s="30"/>
      <c r="E14" s="15"/>
      <c r="F14" s="17"/>
      <c r="G14" s="17"/>
      <c r="H14" s="20"/>
      <c r="I14" s="20"/>
      <c r="J14" s="20"/>
      <c r="K14" s="20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56"/>
    </row>
    <row r="15" spans="1:23" s="10" customFormat="1" ht="16.5" hidden="1" customHeight="1" x14ac:dyDescent="0.3">
      <c r="A15" s="40" t="s">
        <v>136</v>
      </c>
      <c r="B15" s="17" t="s">
        <v>49</v>
      </c>
      <c r="C15" s="15" t="s">
        <v>137</v>
      </c>
      <c r="D15" s="15" t="s">
        <v>21</v>
      </c>
      <c r="E15" s="15" t="s">
        <v>22</v>
      </c>
      <c r="F15" s="17">
        <v>17.207000000000001</v>
      </c>
      <c r="G15" s="57" t="s">
        <v>26</v>
      </c>
      <c r="H15" s="20"/>
      <c r="I15" s="20"/>
      <c r="J15" s="20"/>
      <c r="K15" s="20"/>
      <c r="L15" s="62"/>
      <c r="M15" s="62"/>
      <c r="N15" s="62"/>
      <c r="O15" s="62"/>
      <c r="P15" s="62"/>
      <c r="Q15" s="62"/>
      <c r="R15" s="62"/>
      <c r="S15" s="62"/>
      <c r="T15" s="62">
        <f>60000-1</f>
        <v>59999</v>
      </c>
      <c r="U15" s="62"/>
      <c r="V15" s="62"/>
      <c r="W15" s="56">
        <f>T15</f>
        <v>59999</v>
      </c>
    </row>
    <row r="16" spans="1:23" s="10" customFormat="1" ht="16.5" hidden="1" customHeight="1" x14ac:dyDescent="0.3">
      <c r="A16" s="40" t="s">
        <v>136</v>
      </c>
      <c r="B16" s="17" t="s">
        <v>138</v>
      </c>
      <c r="C16" s="15" t="s">
        <v>137</v>
      </c>
      <c r="D16" s="15" t="s">
        <v>21</v>
      </c>
      <c r="E16" s="15" t="s">
        <v>22</v>
      </c>
      <c r="F16" s="17">
        <v>17.207000000000001</v>
      </c>
      <c r="G16" s="57" t="s">
        <v>26</v>
      </c>
      <c r="H16" s="20"/>
      <c r="I16" s="20"/>
      <c r="J16" s="20"/>
      <c r="K16" s="20"/>
      <c r="L16" s="62"/>
      <c r="M16" s="62"/>
      <c r="N16" s="62"/>
      <c r="O16" s="62"/>
      <c r="P16" s="62"/>
      <c r="Q16" s="62"/>
      <c r="R16" s="62"/>
      <c r="S16" s="62"/>
      <c r="T16" s="62">
        <v>1</v>
      </c>
      <c r="U16" s="62"/>
      <c r="V16" s="62"/>
      <c r="W16" s="56">
        <f t="shared" ref="W16:W75" si="0">T16</f>
        <v>1</v>
      </c>
    </row>
    <row r="17" spans="1:23" s="10" customFormat="1" ht="16.5" hidden="1" customHeight="1" x14ac:dyDescent="0.3">
      <c r="A17" s="21" t="s">
        <v>139</v>
      </c>
      <c r="B17" s="17" t="s">
        <v>49</v>
      </c>
      <c r="C17" s="15" t="s">
        <v>137</v>
      </c>
      <c r="D17" s="15" t="s">
        <v>21</v>
      </c>
      <c r="E17" s="15" t="s">
        <v>23</v>
      </c>
      <c r="F17" s="17">
        <v>17.207000000000001</v>
      </c>
      <c r="G17" s="57" t="s">
        <v>26</v>
      </c>
      <c r="H17" s="20"/>
      <c r="I17" s="20"/>
      <c r="J17" s="20"/>
      <c r="K17" s="20"/>
      <c r="L17" s="62"/>
      <c r="M17" s="62"/>
      <c r="N17" s="62"/>
      <c r="O17" s="62"/>
      <c r="P17" s="62"/>
      <c r="Q17" s="62"/>
      <c r="R17" s="62"/>
      <c r="S17" s="62"/>
      <c r="T17" s="62">
        <f>31262-1</f>
        <v>31261</v>
      </c>
      <c r="U17" s="62"/>
      <c r="V17" s="62"/>
      <c r="W17" s="56">
        <f t="shared" si="0"/>
        <v>31261</v>
      </c>
    </row>
    <row r="18" spans="1:23" s="10" customFormat="1" ht="16.5" hidden="1" x14ac:dyDescent="0.3">
      <c r="A18" s="21" t="s">
        <v>139</v>
      </c>
      <c r="B18" s="17" t="s">
        <v>138</v>
      </c>
      <c r="C18" s="15" t="s">
        <v>137</v>
      </c>
      <c r="D18" s="15" t="s">
        <v>21</v>
      </c>
      <c r="E18" s="15" t="s">
        <v>23</v>
      </c>
      <c r="F18" s="17">
        <v>17.207000000000001</v>
      </c>
      <c r="G18" s="57" t="s">
        <v>26</v>
      </c>
      <c r="H18" s="20"/>
      <c r="I18" s="20"/>
      <c r="J18" s="20"/>
      <c r="K18" s="20"/>
      <c r="L18" s="62"/>
      <c r="M18" s="62"/>
      <c r="N18" s="62"/>
      <c r="O18" s="62"/>
      <c r="P18" s="62"/>
      <c r="Q18" s="62"/>
      <c r="R18" s="62"/>
      <c r="S18" s="62"/>
      <c r="T18" s="62">
        <v>1</v>
      </c>
      <c r="U18" s="62"/>
      <c r="V18" s="62"/>
      <c r="W18" s="56">
        <f t="shared" si="0"/>
        <v>1</v>
      </c>
    </row>
    <row r="19" spans="1:23" s="10" customFormat="1" ht="16.5" hidden="1" customHeight="1" x14ac:dyDescent="0.3">
      <c r="A19" s="65" t="s">
        <v>39</v>
      </c>
      <c r="B19" s="17" t="s">
        <v>44</v>
      </c>
      <c r="C19" s="66" t="s">
        <v>45</v>
      </c>
      <c r="D19" s="15" t="s">
        <v>17</v>
      </c>
      <c r="E19" s="15" t="s">
        <v>18</v>
      </c>
      <c r="F19" s="15">
        <v>10.561</v>
      </c>
      <c r="G19" s="17" t="s">
        <v>47</v>
      </c>
      <c r="H19" s="62">
        <v>3371.24</v>
      </c>
      <c r="I19" s="20"/>
      <c r="J19" s="20"/>
      <c r="K19" s="20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56">
        <f t="shared" si="0"/>
        <v>0</v>
      </c>
    </row>
    <row r="20" spans="1:23" s="10" customFormat="1" ht="16.5" hidden="1" customHeight="1" x14ac:dyDescent="0.3">
      <c r="A20" s="72" t="s">
        <v>97</v>
      </c>
      <c r="B20" s="17" t="s">
        <v>89</v>
      </c>
      <c r="C20" s="15" t="s">
        <v>90</v>
      </c>
      <c r="D20" s="15" t="s">
        <v>91</v>
      </c>
      <c r="E20" s="15" t="s">
        <v>92</v>
      </c>
      <c r="F20" s="15"/>
      <c r="G20" s="17"/>
      <c r="H20" s="62"/>
      <c r="I20" s="20"/>
      <c r="J20" s="20"/>
      <c r="K20" s="20"/>
      <c r="L20" s="62"/>
      <c r="M20" s="62"/>
      <c r="N20" s="62"/>
      <c r="O20" s="62">
        <f>44000-1</f>
        <v>43999</v>
      </c>
      <c r="P20" s="62"/>
      <c r="Q20" s="62"/>
      <c r="R20" s="62"/>
      <c r="S20" s="62"/>
      <c r="T20" s="62"/>
      <c r="U20" s="62"/>
      <c r="V20" s="62"/>
      <c r="W20" s="56">
        <f t="shared" si="0"/>
        <v>0</v>
      </c>
    </row>
    <row r="21" spans="1:23" s="10" customFormat="1" ht="16.5" hidden="1" customHeight="1" x14ac:dyDescent="0.3">
      <c r="A21" s="72" t="s">
        <v>97</v>
      </c>
      <c r="B21" s="17" t="s">
        <v>93</v>
      </c>
      <c r="C21" s="15" t="s">
        <v>90</v>
      </c>
      <c r="D21" s="15" t="s">
        <v>91</v>
      </c>
      <c r="E21" s="15" t="s">
        <v>92</v>
      </c>
      <c r="F21" s="15"/>
      <c r="G21" s="17"/>
      <c r="H21" s="62"/>
      <c r="I21" s="20"/>
      <c r="J21" s="20"/>
      <c r="K21" s="20"/>
      <c r="L21" s="62"/>
      <c r="M21" s="62"/>
      <c r="N21" s="62"/>
      <c r="O21" s="62">
        <v>1</v>
      </c>
      <c r="P21" s="62"/>
      <c r="Q21" s="62"/>
      <c r="R21" s="62"/>
      <c r="S21" s="62"/>
      <c r="T21" s="62"/>
      <c r="U21" s="62"/>
      <c r="V21" s="62"/>
      <c r="W21" s="56">
        <f t="shared" si="0"/>
        <v>0</v>
      </c>
    </row>
    <row r="22" spans="1:23" s="10" customFormat="1" ht="16.5" hidden="1" customHeight="1" x14ac:dyDescent="0.3">
      <c r="A22" s="72" t="s">
        <v>133</v>
      </c>
      <c r="B22" s="17" t="s">
        <v>89</v>
      </c>
      <c r="C22" s="15" t="s">
        <v>90</v>
      </c>
      <c r="D22" s="15" t="s">
        <v>91</v>
      </c>
      <c r="E22" s="15" t="s">
        <v>92</v>
      </c>
      <c r="F22" s="15"/>
      <c r="G22" s="17"/>
      <c r="H22" s="62"/>
      <c r="I22" s="20"/>
      <c r="J22" s="20"/>
      <c r="K22" s="20"/>
      <c r="L22" s="62"/>
      <c r="M22" s="62"/>
      <c r="N22" s="62"/>
      <c r="O22" s="62"/>
      <c r="P22" s="62"/>
      <c r="Q22" s="62"/>
      <c r="R22" s="62"/>
      <c r="S22" s="62">
        <f>178509-1</f>
        <v>178508</v>
      </c>
      <c r="T22" s="62"/>
      <c r="U22" s="62"/>
      <c r="V22" s="62"/>
      <c r="W22" s="56">
        <f t="shared" si="0"/>
        <v>0</v>
      </c>
    </row>
    <row r="23" spans="1:23" s="10" customFormat="1" ht="16.5" hidden="1" customHeight="1" x14ac:dyDescent="0.3">
      <c r="A23" s="72" t="s">
        <v>133</v>
      </c>
      <c r="B23" s="17" t="s">
        <v>93</v>
      </c>
      <c r="C23" s="15" t="s">
        <v>90</v>
      </c>
      <c r="D23" s="15" t="s">
        <v>91</v>
      </c>
      <c r="E23" s="15" t="s">
        <v>92</v>
      </c>
      <c r="F23" s="15"/>
      <c r="G23" s="17"/>
      <c r="H23" s="62"/>
      <c r="I23" s="20"/>
      <c r="J23" s="20"/>
      <c r="K23" s="20"/>
      <c r="L23" s="62"/>
      <c r="M23" s="62"/>
      <c r="N23" s="62"/>
      <c r="O23" s="62"/>
      <c r="P23" s="62"/>
      <c r="Q23" s="62"/>
      <c r="R23" s="62"/>
      <c r="S23" s="62">
        <v>1</v>
      </c>
      <c r="T23" s="62"/>
      <c r="U23" s="62"/>
      <c r="V23" s="62"/>
      <c r="W23" s="56">
        <f t="shared" si="0"/>
        <v>0</v>
      </c>
    </row>
    <row r="24" spans="1:23" s="10" customFormat="1" ht="16.5" hidden="1" customHeight="1" x14ac:dyDescent="0.3">
      <c r="A24" s="72" t="s">
        <v>107</v>
      </c>
      <c r="B24" s="17" t="s">
        <v>63</v>
      </c>
      <c r="C24" s="58" t="s">
        <v>108</v>
      </c>
      <c r="D24" s="76" t="s">
        <v>109</v>
      </c>
      <c r="E24" s="15" t="s">
        <v>110</v>
      </c>
      <c r="F24" s="15"/>
      <c r="G24" s="17"/>
      <c r="H24" s="62"/>
      <c r="I24" s="20"/>
      <c r="J24" s="20"/>
      <c r="K24" s="20"/>
      <c r="L24" s="62"/>
      <c r="M24" s="62"/>
      <c r="N24" s="62"/>
      <c r="O24" s="62"/>
      <c r="P24" s="62"/>
      <c r="Q24" s="62">
        <v>1150</v>
      </c>
      <c r="R24" s="62"/>
      <c r="S24" s="62"/>
      <c r="T24" s="62"/>
      <c r="U24" s="62"/>
      <c r="V24" s="62"/>
      <c r="W24" s="56">
        <f t="shared" si="0"/>
        <v>0</v>
      </c>
    </row>
    <row r="25" spans="1:23" s="10" customFormat="1" ht="16.5" hidden="1" customHeight="1" x14ac:dyDescent="0.3">
      <c r="A25" s="72"/>
      <c r="B25" s="17"/>
      <c r="C25" s="58"/>
      <c r="D25" s="76"/>
      <c r="E25" s="15"/>
      <c r="F25" s="15"/>
      <c r="G25" s="17"/>
      <c r="H25" s="62"/>
      <c r="I25" s="20"/>
      <c r="J25" s="20"/>
      <c r="K25" s="20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56">
        <f t="shared" si="0"/>
        <v>0</v>
      </c>
    </row>
    <row r="26" spans="1:23" s="10" customFormat="1" ht="16.5" hidden="1" customHeight="1" x14ac:dyDescent="0.3">
      <c r="A26" s="72"/>
      <c r="B26" s="17"/>
      <c r="C26" s="58"/>
      <c r="D26" s="76"/>
      <c r="E26" s="15"/>
      <c r="F26" s="15"/>
      <c r="G26" s="17"/>
      <c r="H26" s="62"/>
      <c r="I26" s="20"/>
      <c r="J26" s="20"/>
      <c r="K26" s="20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56">
        <f t="shared" si="0"/>
        <v>0</v>
      </c>
    </row>
    <row r="27" spans="1:23" s="10" customFormat="1" ht="16.5" hidden="1" customHeight="1" x14ac:dyDescent="0.3">
      <c r="A27" s="72" t="s">
        <v>111</v>
      </c>
      <c r="B27" s="17" t="s">
        <v>63</v>
      </c>
      <c r="C27" s="77" t="s">
        <v>112</v>
      </c>
      <c r="D27" s="77" t="s">
        <v>113</v>
      </c>
      <c r="E27" s="15" t="s">
        <v>114</v>
      </c>
      <c r="F27" s="15"/>
      <c r="G27" s="17"/>
      <c r="H27" s="62"/>
      <c r="I27" s="20"/>
      <c r="J27" s="20"/>
      <c r="K27" s="20"/>
      <c r="L27" s="62"/>
      <c r="M27" s="62"/>
      <c r="N27" s="62"/>
      <c r="O27" s="62"/>
      <c r="P27" s="62"/>
      <c r="Q27" s="62">
        <v>4604.57</v>
      </c>
      <c r="R27" s="62"/>
      <c r="S27" s="62"/>
      <c r="T27" s="62"/>
      <c r="U27" s="62"/>
      <c r="V27" s="62"/>
      <c r="W27" s="56">
        <f t="shared" si="0"/>
        <v>0</v>
      </c>
    </row>
    <row r="28" spans="1:23" s="10" customFormat="1" ht="16.5" hidden="1" customHeight="1" x14ac:dyDescent="0.3">
      <c r="A28" s="72" t="s">
        <v>115</v>
      </c>
      <c r="B28" s="17" t="s">
        <v>63</v>
      </c>
      <c r="C28" s="77" t="s">
        <v>116</v>
      </c>
      <c r="D28" s="77" t="s">
        <v>117</v>
      </c>
      <c r="E28" s="15" t="s">
        <v>118</v>
      </c>
      <c r="F28" s="15"/>
      <c r="G28" s="17"/>
      <c r="H28" s="62"/>
      <c r="I28" s="20"/>
      <c r="J28" s="20"/>
      <c r="K28" s="20"/>
      <c r="L28" s="62"/>
      <c r="M28" s="62"/>
      <c r="N28" s="62"/>
      <c r="O28" s="62"/>
      <c r="P28" s="62"/>
      <c r="Q28" s="62">
        <v>6139</v>
      </c>
      <c r="R28" s="62"/>
      <c r="S28" s="62"/>
      <c r="T28" s="62"/>
      <c r="U28" s="62"/>
      <c r="V28" s="62"/>
      <c r="W28" s="56">
        <f t="shared" si="0"/>
        <v>0</v>
      </c>
    </row>
    <row r="29" spans="1:23" s="10" customFormat="1" ht="16.5" hidden="1" customHeight="1" x14ac:dyDescent="0.3">
      <c r="A29" s="72" t="s">
        <v>119</v>
      </c>
      <c r="B29" s="17" t="s">
        <v>63</v>
      </c>
      <c r="C29" s="57" t="s">
        <v>120</v>
      </c>
      <c r="D29" s="57" t="s">
        <v>121</v>
      </c>
      <c r="E29" s="15" t="s">
        <v>122</v>
      </c>
      <c r="F29" s="15"/>
      <c r="G29" s="17"/>
      <c r="H29" s="62"/>
      <c r="I29" s="20"/>
      <c r="J29" s="20"/>
      <c r="K29" s="20"/>
      <c r="L29" s="62"/>
      <c r="M29" s="62"/>
      <c r="N29" s="62"/>
      <c r="O29" s="62"/>
      <c r="P29" s="62"/>
      <c r="Q29" s="62">
        <v>10163.379999999999</v>
      </c>
      <c r="R29" s="62"/>
      <c r="S29" s="62"/>
      <c r="T29" s="62"/>
      <c r="U29" s="62"/>
      <c r="V29" s="62"/>
      <c r="W29" s="56">
        <f t="shared" si="0"/>
        <v>0</v>
      </c>
    </row>
    <row r="30" spans="1:23" s="10" customFormat="1" ht="16.5" hidden="1" customHeight="1" x14ac:dyDescent="0.3">
      <c r="A30" s="72" t="s">
        <v>145</v>
      </c>
      <c r="B30" s="17" t="s">
        <v>63</v>
      </c>
      <c r="C30" s="15" t="s">
        <v>146</v>
      </c>
      <c r="D30" s="15" t="s">
        <v>147</v>
      </c>
      <c r="E30" s="15" t="s">
        <v>148</v>
      </c>
      <c r="F30" s="15"/>
      <c r="G30" s="17"/>
      <c r="H30" s="62"/>
      <c r="I30" s="20"/>
      <c r="J30" s="20"/>
      <c r="K30" s="20"/>
      <c r="L30" s="62"/>
      <c r="M30" s="62"/>
      <c r="N30" s="62"/>
      <c r="O30" s="62"/>
      <c r="P30" s="62"/>
      <c r="Q30" s="62"/>
      <c r="R30" s="62"/>
      <c r="S30" s="62"/>
      <c r="T30" s="62"/>
      <c r="U30" s="62">
        <v>47585.735296216786</v>
      </c>
      <c r="V30" s="62"/>
      <c r="W30" s="56">
        <f>U30</f>
        <v>47585.735296216786</v>
      </c>
    </row>
    <row r="31" spans="1:23" s="10" customFormat="1" ht="16.5" hidden="1" customHeight="1" x14ac:dyDescent="0.3">
      <c r="A31" s="72"/>
      <c r="B31" s="17"/>
      <c r="C31" s="57"/>
      <c r="D31" s="57"/>
      <c r="E31" s="15"/>
      <c r="F31" s="15"/>
      <c r="G31" s="17"/>
      <c r="H31" s="62"/>
      <c r="I31" s="20"/>
      <c r="J31" s="20"/>
      <c r="K31" s="20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56"/>
    </row>
    <row r="32" spans="1:23" s="10" customFormat="1" ht="16.5" hidden="1" customHeight="1" x14ac:dyDescent="0.3">
      <c r="A32" s="65"/>
      <c r="B32" s="17"/>
      <c r="C32" s="66"/>
      <c r="D32" s="15"/>
      <c r="E32" s="15"/>
      <c r="F32" s="15"/>
      <c r="G32" s="17"/>
      <c r="H32" s="62"/>
      <c r="I32" s="20"/>
      <c r="J32" s="20"/>
      <c r="K32" s="20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56">
        <f t="shared" si="0"/>
        <v>0</v>
      </c>
    </row>
    <row r="33" spans="1:24" s="10" customFormat="1" ht="16.5" hidden="1" customHeight="1" x14ac:dyDescent="0.3">
      <c r="A33" s="21"/>
      <c r="B33" s="36"/>
      <c r="C33" s="15"/>
      <c r="D33" s="15"/>
      <c r="E33" s="15"/>
      <c r="F33" s="17"/>
      <c r="G33" s="17"/>
      <c r="H33" s="20"/>
      <c r="I33" s="20"/>
      <c r="J33" s="20"/>
      <c r="K33" s="20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56">
        <f t="shared" si="0"/>
        <v>0</v>
      </c>
      <c r="X33" s="39"/>
    </row>
    <row r="34" spans="1:24" s="10" customFormat="1" ht="16.5" hidden="1" customHeight="1" x14ac:dyDescent="0.3">
      <c r="A34" s="9" t="s">
        <v>8</v>
      </c>
      <c r="B34" s="36"/>
      <c r="C34" s="37"/>
      <c r="D34" s="37"/>
      <c r="E34" s="38"/>
      <c r="F34" s="36"/>
      <c r="G34" s="36"/>
      <c r="H34" s="20"/>
      <c r="I34" s="20"/>
      <c r="J34" s="20"/>
      <c r="K34" s="20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56">
        <f t="shared" si="0"/>
        <v>0</v>
      </c>
    </row>
    <row r="35" spans="1:24" s="10" customFormat="1" ht="16.5" hidden="1" customHeight="1" x14ac:dyDescent="0.3">
      <c r="A35" s="15" t="s">
        <v>125</v>
      </c>
      <c r="B35" s="36"/>
      <c r="C35" s="37"/>
      <c r="D35" s="37"/>
      <c r="E35" s="38"/>
      <c r="F35" s="36"/>
      <c r="G35" s="36"/>
      <c r="H35" s="20"/>
      <c r="I35" s="20"/>
      <c r="J35" s="20"/>
      <c r="K35" s="20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6">
        <f t="shared" si="0"/>
        <v>0</v>
      </c>
    </row>
    <row r="36" spans="1:24" s="10" customFormat="1" ht="16.5" hidden="1" customHeight="1" x14ac:dyDescent="0.3">
      <c r="A36" s="73" t="s">
        <v>126</v>
      </c>
      <c r="B36" s="17" t="s">
        <v>63</v>
      </c>
      <c r="C36" s="74" t="s">
        <v>127</v>
      </c>
      <c r="D36" s="32" t="s">
        <v>16</v>
      </c>
      <c r="E36" s="34" t="s">
        <v>128</v>
      </c>
      <c r="F36" s="30">
        <v>17.800999999999998</v>
      </c>
      <c r="G36" s="75" t="s">
        <v>27</v>
      </c>
      <c r="H36" s="20"/>
      <c r="I36" s="20"/>
      <c r="J36" s="20"/>
      <c r="K36" s="20"/>
      <c r="L36" s="62"/>
      <c r="M36" s="62"/>
      <c r="N36" s="62"/>
      <c r="O36" s="62"/>
      <c r="P36" s="62"/>
      <c r="Q36" s="62"/>
      <c r="R36" s="62">
        <v>15222</v>
      </c>
      <c r="S36" s="62"/>
      <c r="T36" s="62"/>
      <c r="U36" s="62"/>
      <c r="V36" s="62"/>
      <c r="W36" s="56">
        <f t="shared" si="0"/>
        <v>0</v>
      </c>
    </row>
    <row r="37" spans="1:24" s="10" customFormat="1" ht="16.5" hidden="1" customHeight="1" x14ac:dyDescent="0.3">
      <c r="A37" s="35"/>
      <c r="B37" s="17"/>
      <c r="C37" s="32"/>
      <c r="D37" s="32"/>
      <c r="E37" s="34"/>
      <c r="F37" s="30"/>
      <c r="G37" s="57"/>
      <c r="H37" s="20"/>
      <c r="I37" s="20"/>
      <c r="J37" s="20"/>
      <c r="K37" s="20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56">
        <f t="shared" si="0"/>
        <v>0</v>
      </c>
    </row>
    <row r="38" spans="1:24" s="10" customFormat="1" ht="16.5" hidden="1" customHeight="1" x14ac:dyDescent="0.3">
      <c r="A38" s="35"/>
      <c r="B38" s="17"/>
      <c r="C38" s="32"/>
      <c r="D38" s="32"/>
      <c r="E38" s="34"/>
      <c r="F38" s="30"/>
      <c r="G38" s="57"/>
      <c r="H38" s="20"/>
      <c r="I38" s="20"/>
      <c r="J38" s="20"/>
      <c r="K38" s="20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56">
        <f t="shared" si="0"/>
        <v>0</v>
      </c>
      <c r="X38" s="39"/>
    </row>
    <row r="39" spans="1:24" s="10" customFormat="1" ht="16.5" hidden="1" customHeight="1" x14ac:dyDescent="0.3">
      <c r="A39" s="21"/>
      <c r="B39" s="17"/>
      <c r="C39" s="32"/>
      <c r="D39" s="32"/>
      <c r="E39" s="34"/>
      <c r="F39" s="17"/>
      <c r="G39" s="17"/>
      <c r="H39" s="20"/>
      <c r="I39" s="20"/>
      <c r="J39" s="20"/>
      <c r="K39" s="20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56">
        <f t="shared" si="0"/>
        <v>0</v>
      </c>
    </row>
    <row r="40" spans="1:24" s="10" customFormat="1" ht="16.5" hidden="1" customHeight="1" x14ac:dyDescent="0.3">
      <c r="A40" s="21"/>
      <c r="B40" s="17"/>
      <c r="C40" s="15"/>
      <c r="D40" s="15"/>
      <c r="E40" s="15"/>
      <c r="F40" s="17"/>
      <c r="G40" s="17"/>
      <c r="H40" s="18"/>
      <c r="I40" s="18"/>
      <c r="J40" s="18"/>
      <c r="K40" s="18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56">
        <f t="shared" si="0"/>
        <v>0</v>
      </c>
    </row>
    <row r="41" spans="1:24" s="23" customFormat="1" ht="16.5" hidden="1" customHeight="1" x14ac:dyDescent="0.3">
      <c r="A41" s="9" t="s">
        <v>8</v>
      </c>
      <c r="B41" s="11"/>
      <c r="C41" s="14"/>
      <c r="D41" s="14"/>
      <c r="E41" s="11"/>
      <c r="F41" s="11"/>
      <c r="G41" s="11"/>
      <c r="H41" s="18"/>
      <c r="I41" s="18"/>
      <c r="J41" s="18"/>
      <c r="K41" s="18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56">
        <f t="shared" si="0"/>
        <v>0</v>
      </c>
    </row>
    <row r="42" spans="1:24" s="10" customFormat="1" ht="16.5" hidden="1" customHeight="1" x14ac:dyDescent="0.3">
      <c r="A42" s="15" t="s">
        <v>28</v>
      </c>
      <c r="B42" s="11"/>
      <c r="C42" s="14"/>
      <c r="D42" s="14"/>
      <c r="E42" s="11"/>
      <c r="F42" s="11"/>
      <c r="G42" s="11"/>
      <c r="H42" s="18"/>
      <c r="I42" s="18"/>
      <c r="J42" s="18"/>
      <c r="K42" s="18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56">
        <f t="shared" si="0"/>
        <v>0</v>
      </c>
    </row>
    <row r="43" spans="1:24" s="23" customFormat="1" ht="15" hidden="1" customHeight="1" x14ac:dyDescent="0.3">
      <c r="A43" s="33" t="s">
        <v>31</v>
      </c>
      <c r="B43" s="17" t="s">
        <v>34</v>
      </c>
      <c r="C43" s="59" t="s">
        <v>32</v>
      </c>
      <c r="D43" s="44" t="s">
        <v>14</v>
      </c>
      <c r="E43" s="44" t="s">
        <v>33</v>
      </c>
      <c r="F43" s="15">
        <v>17.245000000000001</v>
      </c>
      <c r="G43" s="57" t="s">
        <v>29</v>
      </c>
      <c r="H43" s="18"/>
      <c r="I43" s="18"/>
      <c r="J43" s="18"/>
      <c r="K43" s="18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56">
        <f t="shared" si="0"/>
        <v>0</v>
      </c>
    </row>
    <row r="44" spans="1:24" s="10" customFormat="1" ht="16.5" hidden="1" customHeight="1" x14ac:dyDescent="0.3">
      <c r="A44" s="21"/>
      <c r="B44" s="17"/>
      <c r="C44" s="15"/>
      <c r="D44" s="15"/>
      <c r="E44" s="15"/>
      <c r="F44" s="15"/>
      <c r="G44" s="15"/>
      <c r="H44" s="18"/>
      <c r="I44" s="18"/>
      <c r="J44" s="18"/>
      <c r="K44" s="18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56">
        <f t="shared" si="0"/>
        <v>0</v>
      </c>
    </row>
    <row r="45" spans="1:24" s="10" customFormat="1" ht="16.5" hidden="1" customHeight="1" x14ac:dyDescent="0.3">
      <c r="A45" s="40"/>
      <c r="B45" s="41"/>
      <c r="C45" s="15"/>
      <c r="D45" s="15"/>
      <c r="E45" s="15"/>
      <c r="F45" s="15"/>
      <c r="G45" s="15"/>
      <c r="H45" s="18"/>
      <c r="I45" s="18"/>
      <c r="J45" s="18"/>
      <c r="K45" s="18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56">
        <f t="shared" si="0"/>
        <v>0</v>
      </c>
    </row>
    <row r="46" spans="1:24" s="10" customFormat="1" ht="16.5" hidden="1" customHeight="1" x14ac:dyDescent="0.3">
      <c r="A46" s="40"/>
      <c r="B46" s="17"/>
      <c r="C46" s="15"/>
      <c r="D46" s="15"/>
      <c r="E46" s="15"/>
      <c r="F46" s="15"/>
      <c r="G46" s="15"/>
      <c r="H46" s="18"/>
      <c r="I46" s="18"/>
      <c r="J46" s="18"/>
      <c r="K46" s="18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56">
        <f t="shared" si="0"/>
        <v>0</v>
      </c>
    </row>
    <row r="47" spans="1:24" s="10" customFormat="1" ht="16.5" hidden="1" customHeight="1" x14ac:dyDescent="0.3">
      <c r="A47" s="40"/>
      <c r="B47" s="17"/>
      <c r="C47" s="15"/>
      <c r="D47" s="15"/>
      <c r="E47" s="15"/>
      <c r="F47" s="15"/>
      <c r="G47" s="15"/>
      <c r="H47" s="18"/>
      <c r="I47" s="18"/>
      <c r="J47" s="18"/>
      <c r="K47" s="18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56">
        <f t="shared" si="0"/>
        <v>0</v>
      </c>
    </row>
    <row r="48" spans="1:24" s="10" customFormat="1" ht="16.5" hidden="1" customHeight="1" x14ac:dyDescent="0.3">
      <c r="A48" s="22"/>
      <c r="B48" s="11"/>
      <c r="C48" s="12"/>
      <c r="D48" s="12"/>
      <c r="E48" s="13"/>
      <c r="F48" s="14"/>
      <c r="G48" s="14"/>
      <c r="H48" s="18"/>
      <c r="I48" s="18"/>
      <c r="J48" s="18"/>
      <c r="K48" s="18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56">
        <f t="shared" si="0"/>
        <v>0</v>
      </c>
    </row>
    <row r="49" spans="1:24" s="10" customFormat="1" ht="16.5" hidden="1" customHeight="1" x14ac:dyDescent="0.3">
      <c r="A49" s="9" t="s">
        <v>8</v>
      </c>
      <c r="B49" s="11"/>
      <c r="C49" s="12"/>
      <c r="D49" s="12"/>
      <c r="E49" s="13"/>
      <c r="F49" s="14"/>
      <c r="G49" s="14"/>
      <c r="H49" s="18"/>
      <c r="I49" s="18"/>
      <c r="J49" s="18"/>
      <c r="K49" s="18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56">
        <f t="shared" si="0"/>
        <v>0</v>
      </c>
    </row>
    <row r="50" spans="1:24" s="10" customFormat="1" ht="16.5" hidden="1" customHeight="1" x14ac:dyDescent="0.3">
      <c r="A50" s="15" t="s">
        <v>48</v>
      </c>
      <c r="B50" s="11"/>
      <c r="C50" s="12"/>
      <c r="D50" s="12"/>
      <c r="E50" s="13"/>
      <c r="F50" s="14"/>
      <c r="G50" s="14"/>
      <c r="H50" s="18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56">
        <f t="shared" si="0"/>
        <v>0</v>
      </c>
    </row>
    <row r="51" spans="1:24" s="23" customFormat="1" ht="15" hidden="1" customHeight="1" x14ac:dyDescent="0.25">
      <c r="A51" s="51" t="s">
        <v>54</v>
      </c>
      <c r="B51" s="49" t="s">
        <v>49</v>
      </c>
      <c r="C51" s="15" t="s">
        <v>50</v>
      </c>
      <c r="D51" s="15" t="s">
        <v>51</v>
      </c>
      <c r="E51" s="15" t="s">
        <v>52</v>
      </c>
      <c r="F51" s="15">
        <v>17.225000000000001</v>
      </c>
      <c r="G51" s="67" t="s">
        <v>40</v>
      </c>
      <c r="H51" s="18"/>
      <c r="I51" s="61">
        <f>69000-1</f>
        <v>68999</v>
      </c>
      <c r="J51" s="61"/>
      <c r="K51" s="61"/>
      <c r="L51" s="61"/>
      <c r="M51" s="61">
        <v>-59000</v>
      </c>
      <c r="N51" s="61"/>
      <c r="O51" s="61"/>
      <c r="P51" s="61"/>
      <c r="Q51" s="61"/>
      <c r="R51" s="61"/>
      <c r="S51" s="61"/>
      <c r="T51" s="61"/>
      <c r="U51" s="61"/>
      <c r="V51" s="61"/>
      <c r="W51" s="56">
        <f t="shared" si="0"/>
        <v>0</v>
      </c>
    </row>
    <row r="52" spans="1:24" s="23" customFormat="1" ht="15" hidden="1" customHeight="1" x14ac:dyDescent="0.25">
      <c r="A52" s="51" t="s">
        <v>54</v>
      </c>
      <c r="B52" s="52" t="s">
        <v>53</v>
      </c>
      <c r="C52" s="15" t="s">
        <v>50</v>
      </c>
      <c r="D52" s="15" t="s">
        <v>51</v>
      </c>
      <c r="E52" s="15" t="s">
        <v>52</v>
      </c>
      <c r="F52" s="15">
        <v>17.225000000000001</v>
      </c>
      <c r="G52" s="67" t="s">
        <v>40</v>
      </c>
      <c r="H52" s="18"/>
      <c r="I52" s="61">
        <v>1</v>
      </c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56">
        <f t="shared" si="0"/>
        <v>0</v>
      </c>
    </row>
    <row r="53" spans="1:24" s="23" customFormat="1" ht="15" hidden="1" customHeight="1" x14ac:dyDescent="0.25">
      <c r="A53" s="40"/>
      <c r="B53" s="17"/>
      <c r="C53" s="15"/>
      <c r="D53" s="15"/>
      <c r="E53" s="15"/>
      <c r="F53" s="15"/>
      <c r="G53" s="15"/>
      <c r="H53" s="18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56">
        <f t="shared" si="0"/>
        <v>0</v>
      </c>
      <c r="X53" s="47"/>
    </row>
    <row r="54" spans="1:24" s="23" customFormat="1" ht="15" hidden="1" customHeight="1" x14ac:dyDescent="0.25">
      <c r="A54" s="21"/>
      <c r="B54" s="17"/>
      <c r="C54" s="15"/>
      <c r="D54" s="15"/>
      <c r="E54" s="15"/>
      <c r="F54" s="15"/>
      <c r="G54" s="15"/>
      <c r="H54" s="18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56">
        <f t="shared" si="0"/>
        <v>0</v>
      </c>
    </row>
    <row r="55" spans="1:24" s="23" customFormat="1" ht="16.5" x14ac:dyDescent="0.3">
      <c r="A55" s="22"/>
      <c r="B55" s="11"/>
      <c r="C55" s="19"/>
      <c r="D55" s="19"/>
      <c r="E55" s="19"/>
      <c r="F55" s="11"/>
      <c r="G55" s="11"/>
      <c r="H55" s="18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56">
        <f t="shared" si="0"/>
        <v>0</v>
      </c>
    </row>
    <row r="56" spans="1:24" s="23" customFormat="1" ht="16.5" x14ac:dyDescent="0.3">
      <c r="A56" s="9" t="s">
        <v>8</v>
      </c>
      <c r="B56" s="11"/>
      <c r="C56" s="19"/>
      <c r="D56" s="19"/>
      <c r="E56" s="19"/>
      <c r="F56" s="11"/>
      <c r="G56" s="11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56">
        <f t="shared" si="0"/>
        <v>0</v>
      </c>
    </row>
    <row r="57" spans="1:24" s="23" customFormat="1" ht="16.5" x14ac:dyDescent="0.3">
      <c r="A57" s="15" t="s">
        <v>59</v>
      </c>
      <c r="B57" s="11"/>
      <c r="C57" s="19"/>
      <c r="D57" s="19"/>
      <c r="E57" s="19"/>
      <c r="F57" s="11"/>
      <c r="G57" s="11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56">
        <f t="shared" si="0"/>
        <v>0</v>
      </c>
    </row>
    <row r="58" spans="1:24" s="23" customFormat="1" ht="16.5" hidden="1" x14ac:dyDescent="0.3">
      <c r="A58" s="53" t="s">
        <v>62</v>
      </c>
      <c r="B58" s="17" t="s">
        <v>63</v>
      </c>
      <c r="C58" s="44" t="s">
        <v>64</v>
      </c>
      <c r="D58" s="15" t="s">
        <v>65</v>
      </c>
      <c r="E58" s="14">
        <v>6501</v>
      </c>
      <c r="F58" s="17">
        <v>17.259</v>
      </c>
      <c r="G58" s="58" t="s">
        <v>30</v>
      </c>
      <c r="H58" s="42"/>
      <c r="I58" s="42"/>
      <c r="J58" s="42">
        <f>753746-1</f>
        <v>753745</v>
      </c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56">
        <f t="shared" si="0"/>
        <v>0</v>
      </c>
    </row>
    <row r="59" spans="1:24" s="23" customFormat="1" ht="16.5" hidden="1" x14ac:dyDescent="0.3">
      <c r="A59" s="53" t="s">
        <v>62</v>
      </c>
      <c r="B59" s="17" t="s">
        <v>66</v>
      </c>
      <c r="C59" s="44" t="s">
        <v>64</v>
      </c>
      <c r="D59" s="15" t="s">
        <v>65</v>
      </c>
      <c r="E59" s="14">
        <v>6501</v>
      </c>
      <c r="F59" s="17">
        <v>17.259</v>
      </c>
      <c r="G59" s="58" t="s">
        <v>30</v>
      </c>
      <c r="H59" s="42"/>
      <c r="I59" s="42"/>
      <c r="J59" s="42">
        <v>1</v>
      </c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56">
        <f t="shared" si="0"/>
        <v>0</v>
      </c>
    </row>
    <row r="60" spans="1:24" s="10" customFormat="1" ht="16.5" hidden="1" x14ac:dyDescent="0.3">
      <c r="A60" s="21" t="s">
        <v>67</v>
      </c>
      <c r="B60" s="17" t="s">
        <v>63</v>
      </c>
      <c r="C60" s="44" t="s">
        <v>68</v>
      </c>
      <c r="D60" s="15" t="s">
        <v>69</v>
      </c>
      <c r="E60" s="15">
        <v>6502</v>
      </c>
      <c r="F60" s="15">
        <v>17.257999999999999</v>
      </c>
      <c r="G60" s="58" t="s">
        <v>30</v>
      </c>
      <c r="H60" s="43"/>
      <c r="I60" s="43"/>
      <c r="J60" s="43">
        <f>76822-1</f>
        <v>76821</v>
      </c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56">
        <f t="shared" si="0"/>
        <v>0</v>
      </c>
    </row>
    <row r="61" spans="1:24" s="10" customFormat="1" ht="16.5" hidden="1" x14ac:dyDescent="0.3">
      <c r="A61" s="21" t="s">
        <v>67</v>
      </c>
      <c r="B61" s="17" t="s">
        <v>66</v>
      </c>
      <c r="C61" s="44" t="s">
        <v>68</v>
      </c>
      <c r="D61" s="15" t="s">
        <v>69</v>
      </c>
      <c r="E61" s="15">
        <v>6502</v>
      </c>
      <c r="F61" s="15">
        <v>17.257999999999999</v>
      </c>
      <c r="G61" s="58" t="s">
        <v>30</v>
      </c>
      <c r="H61" s="43"/>
      <c r="I61" s="43"/>
      <c r="J61" s="43">
        <v>1</v>
      </c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56">
        <f t="shared" si="0"/>
        <v>0</v>
      </c>
    </row>
    <row r="62" spans="1:24" s="10" customFormat="1" ht="16.5" hidden="1" x14ac:dyDescent="0.3">
      <c r="A62" s="33"/>
      <c r="B62" s="17"/>
      <c r="C62" s="15"/>
      <c r="D62" s="15"/>
      <c r="E62" s="15"/>
      <c r="F62" s="15"/>
      <c r="G62" s="58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56">
        <f t="shared" si="0"/>
        <v>0</v>
      </c>
    </row>
    <row r="63" spans="1:24" s="10" customFormat="1" ht="16.5" hidden="1" x14ac:dyDescent="0.3">
      <c r="A63" s="33"/>
      <c r="B63" s="17"/>
      <c r="C63" s="15"/>
      <c r="D63" s="15"/>
      <c r="E63" s="15"/>
      <c r="F63" s="15"/>
      <c r="G63" s="58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56">
        <f t="shared" si="0"/>
        <v>0</v>
      </c>
    </row>
    <row r="64" spans="1:24" s="10" customFormat="1" ht="16.5" hidden="1" x14ac:dyDescent="0.3">
      <c r="A64" s="33"/>
      <c r="B64" s="17"/>
      <c r="C64" s="15"/>
      <c r="D64" s="15"/>
      <c r="E64" s="15"/>
      <c r="F64" s="15"/>
      <c r="G64" s="58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56">
        <f t="shared" si="0"/>
        <v>0</v>
      </c>
    </row>
    <row r="65" spans="1:23" s="10" customFormat="1" ht="16.5" hidden="1" x14ac:dyDescent="0.3">
      <c r="A65" s="21" t="s">
        <v>67</v>
      </c>
      <c r="B65" s="17" t="s">
        <v>63</v>
      </c>
      <c r="C65" s="44" t="s">
        <v>87</v>
      </c>
      <c r="D65" s="15" t="s">
        <v>69</v>
      </c>
      <c r="E65" s="15">
        <v>6502</v>
      </c>
      <c r="F65" s="15">
        <v>17.257999999999999</v>
      </c>
      <c r="G65" s="64" t="s">
        <v>30</v>
      </c>
      <c r="H65" s="42"/>
      <c r="I65" s="42"/>
      <c r="J65" s="42"/>
      <c r="K65" s="42"/>
      <c r="L65" s="42"/>
      <c r="M65" s="42"/>
      <c r="N65" s="42">
        <f>313946-1</f>
        <v>313945</v>
      </c>
      <c r="O65" s="42"/>
      <c r="P65" s="42"/>
      <c r="Q65" s="42"/>
      <c r="R65" s="42"/>
      <c r="S65" s="42"/>
      <c r="T65" s="42"/>
      <c r="U65" s="42"/>
      <c r="V65" s="42"/>
      <c r="W65" s="56">
        <f t="shared" si="0"/>
        <v>0</v>
      </c>
    </row>
    <row r="66" spans="1:23" s="10" customFormat="1" ht="16.5" hidden="1" x14ac:dyDescent="0.3">
      <c r="A66" s="21" t="s">
        <v>67</v>
      </c>
      <c r="B66" s="17" t="s">
        <v>66</v>
      </c>
      <c r="C66" s="44" t="s">
        <v>87</v>
      </c>
      <c r="D66" s="15" t="s">
        <v>69</v>
      </c>
      <c r="E66" s="15">
        <v>6502</v>
      </c>
      <c r="F66" s="15">
        <v>17.257999999999999</v>
      </c>
      <c r="G66" s="64" t="s">
        <v>30</v>
      </c>
      <c r="H66" s="42"/>
      <c r="I66" s="42"/>
      <c r="J66" s="42"/>
      <c r="K66" s="42"/>
      <c r="L66" s="42"/>
      <c r="M66" s="42"/>
      <c r="N66" s="42">
        <v>1</v>
      </c>
      <c r="O66" s="42"/>
      <c r="P66" s="42"/>
      <c r="Q66" s="42"/>
      <c r="R66" s="42"/>
      <c r="S66" s="42"/>
      <c r="T66" s="42"/>
      <c r="U66" s="42"/>
      <c r="V66" s="42"/>
      <c r="W66" s="56">
        <f t="shared" si="0"/>
        <v>0</v>
      </c>
    </row>
    <row r="67" spans="1:23" s="10" customFormat="1" ht="16.5" x14ac:dyDescent="0.3">
      <c r="A67" s="21"/>
      <c r="B67" s="45"/>
      <c r="C67" s="30"/>
      <c r="D67" s="15"/>
      <c r="E67" s="17"/>
      <c r="F67" s="15"/>
      <c r="G67" s="58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56">
        <f t="shared" si="0"/>
        <v>0</v>
      </c>
    </row>
    <row r="68" spans="1:23" s="10" customFormat="1" ht="16.5" hidden="1" x14ac:dyDescent="0.3">
      <c r="A68" s="33" t="s">
        <v>100</v>
      </c>
      <c r="B68" s="17" t="s">
        <v>63</v>
      </c>
      <c r="C68" s="15" t="s">
        <v>101</v>
      </c>
      <c r="D68" s="15" t="s">
        <v>102</v>
      </c>
      <c r="E68" s="15">
        <v>6503</v>
      </c>
      <c r="F68" s="15">
        <v>17.277999999999999</v>
      </c>
      <c r="G68" s="64" t="s">
        <v>30</v>
      </c>
      <c r="H68" s="42"/>
      <c r="I68" s="42"/>
      <c r="J68" s="42"/>
      <c r="K68" s="42"/>
      <c r="L68" s="42"/>
      <c r="M68" s="42"/>
      <c r="N68" s="42"/>
      <c r="O68" s="42"/>
      <c r="P68" s="42">
        <f>79888-1</f>
        <v>79887</v>
      </c>
      <c r="Q68" s="42"/>
      <c r="R68" s="42"/>
      <c r="S68" s="42"/>
      <c r="T68" s="42"/>
      <c r="U68" s="42"/>
      <c r="V68" s="42"/>
      <c r="W68" s="56">
        <f t="shared" si="0"/>
        <v>0</v>
      </c>
    </row>
    <row r="69" spans="1:23" s="10" customFormat="1" ht="16.5" hidden="1" x14ac:dyDescent="0.3">
      <c r="A69" s="33" t="s">
        <v>100</v>
      </c>
      <c r="B69" s="17" t="s">
        <v>66</v>
      </c>
      <c r="C69" s="15" t="s">
        <v>101</v>
      </c>
      <c r="D69" s="15" t="s">
        <v>102</v>
      </c>
      <c r="E69" s="15">
        <v>6503</v>
      </c>
      <c r="F69" s="15">
        <v>17.277999999999999</v>
      </c>
      <c r="G69" s="64" t="s">
        <v>30</v>
      </c>
      <c r="H69" s="42"/>
      <c r="I69" s="42"/>
      <c r="J69" s="42"/>
      <c r="K69" s="42"/>
      <c r="L69" s="42"/>
      <c r="M69" s="42"/>
      <c r="N69" s="42"/>
      <c r="O69" s="42"/>
      <c r="P69" s="42">
        <v>1</v>
      </c>
      <c r="Q69" s="42"/>
      <c r="R69" s="42"/>
      <c r="S69" s="42"/>
      <c r="T69" s="42"/>
      <c r="U69" s="42"/>
      <c r="V69" s="42"/>
      <c r="W69" s="56">
        <f t="shared" si="0"/>
        <v>0</v>
      </c>
    </row>
    <row r="70" spans="1:23" s="23" customFormat="1" ht="15" hidden="1" x14ac:dyDescent="0.25">
      <c r="A70" s="33" t="s">
        <v>100</v>
      </c>
      <c r="B70" s="17" t="s">
        <v>63</v>
      </c>
      <c r="C70" s="15" t="s">
        <v>103</v>
      </c>
      <c r="D70" s="15" t="s">
        <v>102</v>
      </c>
      <c r="E70" s="15">
        <v>6503</v>
      </c>
      <c r="F70" s="15">
        <v>17.277999999999999</v>
      </c>
      <c r="G70" s="64" t="s">
        <v>30</v>
      </c>
      <c r="H70" s="43"/>
      <c r="I70" s="43"/>
      <c r="J70" s="43"/>
      <c r="K70" s="43"/>
      <c r="L70" s="43"/>
      <c r="M70" s="43"/>
      <c r="N70" s="43"/>
      <c r="O70" s="43"/>
      <c r="P70" s="43">
        <f>290706-26500-1</f>
        <v>264205</v>
      </c>
      <c r="Q70" s="43"/>
      <c r="R70" s="43"/>
      <c r="S70" s="43"/>
      <c r="T70" s="43"/>
      <c r="U70" s="43"/>
      <c r="V70" s="43"/>
      <c r="W70" s="56">
        <f t="shared" si="0"/>
        <v>0</v>
      </c>
    </row>
    <row r="71" spans="1:23" s="23" customFormat="1" ht="15" hidden="1" x14ac:dyDescent="0.25">
      <c r="A71" s="33" t="s">
        <v>100</v>
      </c>
      <c r="B71" s="17" t="s">
        <v>66</v>
      </c>
      <c r="C71" s="15" t="s">
        <v>103</v>
      </c>
      <c r="D71" s="15" t="s">
        <v>102</v>
      </c>
      <c r="E71" s="15">
        <v>6503</v>
      </c>
      <c r="F71" s="15">
        <v>17.277999999999999</v>
      </c>
      <c r="G71" s="64" t="s">
        <v>30</v>
      </c>
      <c r="H71" s="43"/>
      <c r="I71" s="43"/>
      <c r="J71" s="43"/>
      <c r="K71" s="43"/>
      <c r="L71" s="43"/>
      <c r="M71" s="43"/>
      <c r="N71" s="43"/>
      <c r="O71" s="43"/>
      <c r="P71" s="43">
        <v>1</v>
      </c>
      <c r="Q71" s="43"/>
      <c r="R71" s="43"/>
      <c r="S71" s="43"/>
      <c r="T71" s="43"/>
      <c r="U71" s="43"/>
      <c r="V71" s="43"/>
      <c r="W71" s="56">
        <f t="shared" si="0"/>
        <v>0</v>
      </c>
    </row>
    <row r="72" spans="1:23" s="10" customFormat="1" ht="16.5" x14ac:dyDescent="0.3">
      <c r="A72" s="21" t="s">
        <v>152</v>
      </c>
      <c r="B72" s="17" t="s">
        <v>63</v>
      </c>
      <c r="C72" s="15" t="s">
        <v>103</v>
      </c>
      <c r="D72" s="15" t="s">
        <v>102</v>
      </c>
      <c r="E72" s="15">
        <v>6523</v>
      </c>
      <c r="F72" s="15">
        <v>17.277999999999999</v>
      </c>
      <c r="G72" s="64" t="s">
        <v>30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>
        <v>6000</v>
      </c>
      <c r="W72" s="56">
        <f>V72</f>
        <v>6000</v>
      </c>
    </row>
    <row r="73" spans="1:23" s="10" customFormat="1" ht="16.5" x14ac:dyDescent="0.3">
      <c r="A73" s="21"/>
      <c r="B73" s="45"/>
      <c r="C73" s="30"/>
      <c r="D73" s="15"/>
      <c r="E73" s="17"/>
      <c r="F73" s="15"/>
      <c r="G73" s="15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56">
        <f t="shared" si="0"/>
        <v>0</v>
      </c>
    </row>
    <row r="74" spans="1:23" s="10" customFormat="1" ht="16.5" x14ac:dyDescent="0.3">
      <c r="A74" s="21"/>
      <c r="B74" s="17"/>
      <c r="C74" s="30"/>
      <c r="D74" s="15"/>
      <c r="E74" s="17"/>
      <c r="F74" s="15"/>
      <c r="G74" s="15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56">
        <f t="shared" si="0"/>
        <v>0</v>
      </c>
    </row>
    <row r="75" spans="1:23" s="10" customFormat="1" ht="16.5" x14ac:dyDescent="0.3">
      <c r="A75" s="21"/>
      <c r="B75" s="17"/>
      <c r="C75" s="30"/>
      <c r="D75" s="15"/>
      <c r="E75" s="17"/>
      <c r="F75" s="15"/>
      <c r="G75" s="15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56">
        <f t="shared" si="0"/>
        <v>0</v>
      </c>
    </row>
    <row r="76" spans="1:23" s="10" customFormat="1" ht="16.5" x14ac:dyDescent="0.3">
      <c r="A76" s="21"/>
      <c r="B76" s="17"/>
      <c r="C76" s="15"/>
      <c r="D76" s="15"/>
      <c r="E76" s="17"/>
      <c r="F76" s="15"/>
      <c r="G76" s="15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56"/>
    </row>
    <row r="77" spans="1:23" s="10" customFormat="1" ht="16.5" x14ac:dyDescent="0.3">
      <c r="A77" s="21" t="s">
        <v>0</v>
      </c>
      <c r="B77" s="21"/>
      <c r="C77" s="24"/>
      <c r="D77" s="24"/>
      <c r="E77" s="24"/>
      <c r="F77" s="24"/>
      <c r="G77" s="24"/>
      <c r="H77" s="42">
        <f>SUM(H8:H76)</f>
        <v>3371.24</v>
      </c>
      <c r="I77" s="42">
        <f>SUM(I49:I54)</f>
        <v>69000</v>
      </c>
      <c r="J77" s="42">
        <f>SUM(J58:J61)</f>
        <v>830568</v>
      </c>
      <c r="K77" s="42">
        <f>SUM(K7:K11)</f>
        <v>284420.45</v>
      </c>
      <c r="L77" s="42">
        <f>SUM(L7:L10)</f>
        <v>95000</v>
      </c>
      <c r="M77" s="42">
        <f>SUM(M50:M55)</f>
        <v>-59000</v>
      </c>
      <c r="N77" s="42">
        <f>SUM(N65:N73)</f>
        <v>313946</v>
      </c>
      <c r="O77" s="42">
        <f>SUM(O13:O33)</f>
        <v>44000</v>
      </c>
      <c r="P77" s="42">
        <f>SUM(P67:P75)</f>
        <v>344094</v>
      </c>
      <c r="Q77" s="42">
        <f>SUM(Q14:Q29)</f>
        <v>22056.949999999997</v>
      </c>
      <c r="R77" s="42">
        <f>SUM(R34:R39)</f>
        <v>15222</v>
      </c>
      <c r="S77" s="42">
        <f>SUM(S14:S76)</f>
        <v>178509</v>
      </c>
      <c r="T77" s="42">
        <f>SUM(T14:T75)</f>
        <v>91262</v>
      </c>
      <c r="U77" s="42">
        <f>SUM(U14:U31)</f>
        <v>47585.735296216786</v>
      </c>
      <c r="V77" s="42">
        <f>SUM(V71:V73)</f>
        <v>6000</v>
      </c>
      <c r="W77" s="56"/>
    </row>
    <row r="78" spans="1:23" s="10" customFormat="1" ht="16.5" x14ac:dyDescent="0.3">
      <c r="A78" s="25"/>
      <c r="B78" s="25"/>
      <c r="C78" s="26"/>
      <c r="D78" s="26"/>
      <c r="E78" s="26"/>
      <c r="F78" s="26"/>
      <c r="G78" s="26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8"/>
    </row>
    <row r="79" spans="1:23" s="10" customFormat="1" ht="16.5" x14ac:dyDescent="0.3">
      <c r="A79" s="23" t="s">
        <v>19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</row>
    <row r="80" spans="1:23" s="10" customFormat="1" ht="16.5" hidden="1" x14ac:dyDescent="0.3">
      <c r="A80" s="23" t="s">
        <v>46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</row>
    <row r="81" spans="1:22" s="10" customFormat="1" ht="16.5" hidden="1" x14ac:dyDescent="0.3">
      <c r="A81" s="25" t="s">
        <v>41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</row>
    <row r="82" spans="1:22" ht="15" hidden="1" x14ac:dyDescent="0.25">
      <c r="A82" s="23" t="s">
        <v>56</v>
      </c>
    </row>
    <row r="83" spans="1:22" ht="15" hidden="1" x14ac:dyDescent="0.25">
      <c r="A83" s="25" t="s">
        <v>57</v>
      </c>
    </row>
    <row r="84" spans="1:22" ht="15" hidden="1" x14ac:dyDescent="0.25">
      <c r="A84" s="23" t="s">
        <v>60</v>
      </c>
    </row>
    <row r="85" spans="1:22" ht="15" hidden="1" x14ac:dyDescent="0.25">
      <c r="A85" s="25" t="s">
        <v>61</v>
      </c>
    </row>
    <row r="86" spans="1:22" ht="15" hidden="1" x14ac:dyDescent="0.25">
      <c r="A86" s="23" t="s">
        <v>70</v>
      </c>
    </row>
    <row r="87" spans="1:22" ht="15" hidden="1" x14ac:dyDescent="0.25">
      <c r="A87" s="25" t="s">
        <v>71</v>
      </c>
    </row>
    <row r="88" spans="1:22" ht="15" hidden="1" x14ac:dyDescent="0.25">
      <c r="A88" s="23" t="s">
        <v>78</v>
      </c>
    </row>
    <row r="89" spans="1:22" ht="15" hidden="1" x14ac:dyDescent="0.25">
      <c r="A89" s="25" t="s">
        <v>77</v>
      </c>
    </row>
    <row r="90" spans="1:22" ht="15" hidden="1" x14ac:dyDescent="0.25">
      <c r="A90" s="23" t="s">
        <v>82</v>
      </c>
    </row>
    <row r="91" spans="1:22" ht="15" hidden="1" x14ac:dyDescent="0.25">
      <c r="A91" s="25" t="s">
        <v>83</v>
      </c>
    </row>
    <row r="92" spans="1:22" ht="15" hidden="1" x14ac:dyDescent="0.25">
      <c r="A92" s="23" t="s">
        <v>85</v>
      </c>
    </row>
    <row r="93" spans="1:22" ht="15" hidden="1" x14ac:dyDescent="0.25">
      <c r="A93" s="25" t="s">
        <v>84</v>
      </c>
    </row>
    <row r="94" spans="1:22" ht="15" hidden="1" x14ac:dyDescent="0.25">
      <c r="A94" s="23" t="s">
        <v>95</v>
      </c>
    </row>
    <row r="95" spans="1:22" ht="15" hidden="1" x14ac:dyDescent="0.25">
      <c r="A95" s="25" t="s">
        <v>94</v>
      </c>
    </row>
    <row r="96" spans="1:22" s="69" customFormat="1" hidden="1" x14ac:dyDescent="0.25">
      <c r="A96" s="68" t="s">
        <v>96</v>
      </c>
      <c r="C96" s="70"/>
      <c r="D96" s="70"/>
      <c r="E96" s="70"/>
      <c r="F96" s="70"/>
      <c r="G96" s="70"/>
      <c r="H96" s="71"/>
      <c r="I96" s="71"/>
      <c r="J96" s="71"/>
      <c r="K96" s="71"/>
      <c r="L96" s="71"/>
      <c r="M96" s="71"/>
    </row>
    <row r="97" spans="1:1" hidden="1" x14ac:dyDescent="0.25"/>
    <row r="99" spans="1:1" ht="15" hidden="1" x14ac:dyDescent="0.25">
      <c r="A99" s="23" t="s">
        <v>99</v>
      </c>
    </row>
    <row r="100" spans="1:1" ht="15" hidden="1" x14ac:dyDescent="0.25">
      <c r="A100" s="25" t="s">
        <v>104</v>
      </c>
    </row>
    <row r="101" spans="1:1" ht="15" hidden="1" x14ac:dyDescent="0.25">
      <c r="A101" s="23" t="s">
        <v>106</v>
      </c>
    </row>
    <row r="102" spans="1:1" ht="15" hidden="1" x14ac:dyDescent="0.25">
      <c r="A102" s="25" t="s">
        <v>105</v>
      </c>
    </row>
    <row r="103" spans="1:1" ht="15" hidden="1" x14ac:dyDescent="0.25">
      <c r="A103" s="23" t="s">
        <v>130</v>
      </c>
    </row>
    <row r="104" spans="1:1" ht="15" hidden="1" x14ac:dyDescent="0.25">
      <c r="A104" s="25" t="s">
        <v>129</v>
      </c>
    </row>
    <row r="105" spans="1:1" ht="15" hidden="1" x14ac:dyDescent="0.25">
      <c r="A105" s="23" t="s">
        <v>134</v>
      </c>
    </row>
    <row r="106" spans="1:1" ht="15" hidden="1" x14ac:dyDescent="0.25">
      <c r="A106" s="25" t="s">
        <v>94</v>
      </c>
    </row>
    <row r="107" spans="1:1" ht="15" hidden="1" x14ac:dyDescent="0.25">
      <c r="A107" s="23" t="s">
        <v>141</v>
      </c>
    </row>
    <row r="108" spans="1:1" ht="15" hidden="1" x14ac:dyDescent="0.25">
      <c r="A108" s="25" t="s">
        <v>140</v>
      </c>
    </row>
    <row r="109" spans="1:1" ht="15" hidden="1" x14ac:dyDescent="0.25">
      <c r="A109" s="23" t="s">
        <v>144</v>
      </c>
    </row>
    <row r="110" spans="1:1" ht="15" hidden="1" x14ac:dyDescent="0.25">
      <c r="A110" s="25" t="s">
        <v>143</v>
      </c>
    </row>
    <row r="111" spans="1:1" ht="15" x14ac:dyDescent="0.25">
      <c r="A111" s="23" t="s">
        <v>150</v>
      </c>
    </row>
    <row r="112" spans="1:1" ht="15" x14ac:dyDescent="0.25">
      <c r="A112" s="25" t="s">
        <v>151</v>
      </c>
    </row>
    <row r="119" spans="1:1" ht="15" x14ac:dyDescent="0.25">
      <c r="A119" s="23" t="s">
        <v>38</v>
      </c>
    </row>
    <row r="120" spans="1:1" ht="15" x14ac:dyDescent="0.25">
      <c r="A120" s="60" t="s">
        <v>37</v>
      </c>
    </row>
    <row r="121" spans="1:1" ht="15" x14ac:dyDescent="0.25">
      <c r="A121" s="23" t="s">
        <v>36</v>
      </c>
    </row>
    <row r="122" spans="1:1" ht="15" x14ac:dyDescent="0.25">
      <c r="A122" s="60" t="s">
        <v>35</v>
      </c>
    </row>
  </sheetData>
  <mergeCells count="1">
    <mergeCell ref="B1:H1"/>
  </mergeCells>
  <phoneticPr fontId="0" type="noConversion"/>
  <hyperlinks>
    <hyperlink ref="A96" r:id="rId1" display="mailto:Lisa.J.Caissie@mass.gov" xr:uid="{38FFF9A2-534A-4851-AFBC-DFDF00DF075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2025-02-04T18:02:27Z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