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9CBAD05E-3256-4CA9-AC66-8CA48BD9C808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FRANKLIN HAMPSHIRE" sheetId="2" r:id="rId1"/>
  </sheets>
  <definedNames>
    <definedName name="_xlnm.Print_Area" localSheetId="0">'FRANKLIN HAMPSHIRE'!$A$1:$H$79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7" i="2" l="1"/>
  <c r="Z52" i="2"/>
  <c r="Z51" i="2"/>
  <c r="X77" i="2"/>
  <c r="Z31" i="2"/>
  <c r="W77" i="2"/>
  <c r="Z61" i="2"/>
  <c r="Z62" i="2"/>
  <c r="Z63" i="2"/>
  <c r="Z64" i="2"/>
  <c r="Z66" i="2"/>
  <c r="Z72" i="2"/>
  <c r="V77" i="2"/>
  <c r="Z30" i="2"/>
  <c r="U77" i="2"/>
  <c r="T17" i="2"/>
  <c r="Z17" i="2" s="1"/>
  <c r="Z16" i="2"/>
  <c r="Z18" i="2"/>
  <c r="Z19" i="2"/>
  <c r="Z20" i="2"/>
  <c r="Z21" i="2"/>
  <c r="Z22" i="2"/>
  <c r="Z23" i="2"/>
  <c r="Z24" i="2"/>
  <c r="Z25" i="2"/>
  <c r="Z26" i="2"/>
  <c r="Z27" i="2"/>
  <c r="Z28" i="2"/>
  <c r="Z29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3" i="2"/>
  <c r="Z54" i="2"/>
  <c r="Z55" i="2"/>
  <c r="Z56" i="2"/>
  <c r="Z57" i="2"/>
  <c r="Z58" i="2"/>
  <c r="Z59" i="2"/>
  <c r="Z68" i="2"/>
  <c r="Z69" i="2"/>
  <c r="Z70" i="2"/>
  <c r="Z71" i="2"/>
  <c r="Z73" i="2"/>
  <c r="Z74" i="2"/>
  <c r="Z75" i="2"/>
  <c r="T15" i="2"/>
  <c r="Z15" i="2" s="1"/>
  <c r="S22" i="2"/>
  <c r="S77" i="2" s="1"/>
  <c r="R77" i="2"/>
  <c r="Q77" i="2"/>
  <c r="Z8" i="2"/>
  <c r="Z9" i="2"/>
  <c r="Z10" i="2"/>
  <c r="Z11" i="2"/>
  <c r="P70" i="2"/>
  <c r="P68" i="2"/>
  <c r="O20" i="2"/>
  <c r="N65" i="2"/>
  <c r="Z65" i="2" s="1"/>
  <c r="M77" i="2"/>
  <c r="L77" i="2"/>
  <c r="K77" i="2"/>
  <c r="J60" i="2"/>
  <c r="Z60" i="2" s="1"/>
  <c r="AA61" i="2" s="1"/>
  <c r="J58" i="2"/>
  <c r="I51" i="2"/>
  <c r="I77" i="2" s="1"/>
  <c r="AA66" i="2" l="1"/>
  <c r="AB66" i="2" s="1"/>
  <c r="T77" i="2"/>
  <c r="P77" i="2"/>
  <c r="O77" i="2"/>
  <c r="N77" i="2"/>
  <c r="J77" i="2"/>
  <c r="H77" i="2"/>
</calcChain>
</file>

<file path=xl/sharedStrings.xml><?xml version="1.0" encoding="utf-8"?>
<sst xmlns="http://schemas.openxmlformats.org/spreadsheetml/2006/main" count="256" uniqueCount="164">
  <si>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</si>
  <si>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</si>
  <si>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</si>
  <si>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</si>
  <si>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</si>
  <si>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</si>
  <si>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</si>
  <si>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</si>
  <si>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</si>
  <si>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</si>
  <si>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</si>
  <si>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</si>
  <si>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</si>
  <si>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</si>
  <si>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</si>
  <si>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</si>
  <si>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</si>
  <si>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</si>
  <si>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</si>
  <si>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</si>
  <si>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</si>
  <si>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</si>
  <si>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</si>
  <si>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</si>
  <si>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</si>
  <si>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</si>
  <si>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</si>
  <si>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</si>
  <si>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</si>
  <si>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</si>
  <si>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</si>
  <si>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</si>
  <si>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</si>
  <si>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</si>
  <si>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</si>
  <si>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</si>
  <si>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</si>
  <si>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</si>
  <si>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</si>
  <si>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</si>
  <si>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</si>
  <si>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</si>
  <si>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</si>
  <si>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</si>
  <si>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</si>
  <si>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</si>
  <si>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</si>
  <si>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</si>
  <si>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</si>
  <si>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</si>
  <si>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</si>
  <si>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</si>
  <si>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</si>
  <si>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</si>
  <si>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</si>
  <si>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</si>
  <si>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</si>
  <si>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</si>
  <si>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</si>
  <si>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</si>
  <si>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</si>
  <si>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</si>
  <si>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</si>
  <si>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</si>
  <si>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</si>
  <si>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</si>
  <si>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</si>
  <si>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</si>
  <si>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</si>
  <si>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</si>
  <si>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</si>
  <si>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</si>
  <si>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</si>
  <si>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</si>
  <si>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</si>
  <si>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</si>
  <si>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</si>
  <si>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</si>
  <si>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</si>
  <si>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</si>
  <si>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</si>
  <si>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</si>
  <si>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</si>
  <si>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</si>
  <si>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</si>
  <si>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</si>
  <si>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</si>
  <si>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</si>
  <si>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</si>
  <si>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</si>
  <si>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</si>
  <si>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</si>
  <si>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</si>
  <si>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</si>
  <si>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</si>
  <si>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</si>
  <si>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</si>
  <si>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</si>
  <si>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</si>
  <si>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</si>
  <si>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</si>
  <si>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</si>
  <si>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</si>
  <si>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</si>
  <si>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</si>
  <si>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</si>
  <si>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</si>
  <si>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</si>
  <si>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</si>
  <si>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</si>
  <si>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</si>
  <si>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</si>
  <si>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</si>
  <si>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</si>
  <si>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</si>
  <si>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</si>
  <si>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</si>
  <si>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</si>
  <si>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</si>
  <si>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</si>
  <si>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</si>
  <si>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</si>
  <si>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</si>
  <si>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</si>
  <si>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</si>
  <si>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</si>
  <si>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</si>
  <si>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</si>
  <si>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</si>
  <si>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</si>
  <si>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</si>
  <si>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</si>
  <si>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</si>
  <si>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</si>
  <si>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</si>
  <si>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</si>
  <si>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</si>
  <si>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</si>
  <si>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</si>
  <si>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</si>
  <si>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</si>
  <si>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</si>
  <si>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</si>
  <si>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</si>
  <si>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</si>
  <si>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</si>
  <si>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</si>
  <si>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</si>
  <si>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</si>
  <si>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</si>
  <si>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</si>
  <si>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</si>
  <si>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</si>
  <si>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</si>
  <si>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</si>
  <si>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</si>
  <si>
    <t>NATIONAL SCSEP</t>
  </si>
  <si>
    <t>DCSSCSEP25</t>
  </si>
  <si>
    <t>7003-0006</t>
  </si>
  <si>
    <t>K246</t>
  </si>
  <si>
    <t>BUDGET #16 FY25 MAY 1, 2025</t>
  </si>
  <si>
    <t>BUDGET #16 FY25</t>
  </si>
  <si>
    <t>BUDGET #17  FY25 MAY 2, 2025</t>
  </si>
  <si>
    <t>BUDGET #17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</si>
</sst>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44" fontId="8" fillId="4" borderId="1" xfId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44" fontId="7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0"/>
  <sheetViews>
    <sheetView tabSelected="1" topLeftCell="C1" zoomScale="120" zoomScaleNormal="120" workbookViewId="0">
      <selection activeCell="Y51" sqref="Y51"/>
    </sheetView>
  </sheetViews>
  <sheetFormatPr defaultColWidth="9.15234375" defaultRowHeight="12" x14ac:dyDescent="0.35"/>
  <cols>
    <col min="1" max="1" width="79.38281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5.4609375" style="2" customWidth="1"/>
    <col min="8" max="8" width="20" style="2" hidden="1" customWidth="1"/>
    <col min="9" max="15" width="18" style="2" hidden="1" customWidth="1"/>
    <col min="16" max="16" width="12.15234375" style="2" hidden="1" customWidth="1"/>
    <col min="17" max="17" width="18" style="2" hidden="1" customWidth="1"/>
    <col min="18" max="21" width="18.69140625" style="2" hidden="1" customWidth="1"/>
    <col min="22" max="22" width="18.84375" style="2" hidden="1" customWidth="1"/>
    <col min="23" max="24" width="18.765625" style="2" hidden="1" customWidth="1"/>
    <col min="25" max="25" width="18.765625" style="2" customWidth="1"/>
    <col min="26" max="26" width="12.3046875" style="3" hidden="1" customWidth="1"/>
    <col min="27" max="28" width="12.3046875" style="3" bestFit="1" customWidth="1"/>
    <col min="29" max="16384" width="9.15234375" style="3"/>
  </cols>
  <sheetData>
    <row r="1" spans="1:26" ht="20.149999999999999" x14ac:dyDescent="0.5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6" ht="20.149999999999999" x14ac:dyDescent="0.5">
      <c r="B2" s="6"/>
      <c r="C2" s="6"/>
      <c r="D2" s="6"/>
      <c r="E2" s="7"/>
      <c r="F2" s="7"/>
      <c r="G2" s="7"/>
    </row>
    <row r="3" spans="1:26" ht="20.149999999999999" x14ac:dyDescent="0.5">
      <c r="A3" s="4" t="s">
        <v>11</v>
      </c>
      <c r="B3" s="6" t="s">
        <v>7</v>
      </c>
      <c r="C3" s="1"/>
    </row>
    <row r="4" spans="1:26" ht="20.6" thickBot="1" x14ac:dyDescent="0.55000000000000004">
      <c r="A4" s="4"/>
      <c r="B4" s="5"/>
      <c r="C4" s="1"/>
      <c r="Q4" s="2" t="s">
        <v>131</v>
      </c>
    </row>
    <row r="5" spans="1:26" s="10" customFormat="1" ht="33.7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50" t="s">
        <v>153</v>
      </c>
      <c r="X5" s="50" t="s">
        <v>161</v>
      </c>
      <c r="Y5" s="50" t="s">
        <v>163</v>
      </c>
      <c r="Z5" s="30" t="s">
        <v>6</v>
      </c>
    </row>
    <row r="6" spans="1:26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6" s="10" customFormat="1" ht="16.5" hidden="1" customHeight="1" x14ac:dyDescent="0.4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10" customFormat="1" ht="15" hidden="1" x14ac:dyDescent="0.4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56">
        <f>SUM(L8)</f>
        <v>95000</v>
      </c>
    </row>
    <row r="9" spans="1:26" s="10" customFormat="1" ht="16.5" hidden="1" customHeight="1" x14ac:dyDescent="0.4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6">
        <f>K9</f>
        <v>284420.45</v>
      </c>
    </row>
    <row r="10" spans="1:26" s="10" customFormat="1" ht="16.5" hidden="1" customHeight="1" x14ac:dyDescent="0.4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56">
        <f>SUM(H10:H10)</f>
        <v>0</v>
      </c>
    </row>
    <row r="11" spans="1:26" s="10" customFormat="1" ht="16.5" hidden="1" customHeight="1" x14ac:dyDescent="0.4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6">
        <f>SUM(H11:H11)</f>
        <v>0</v>
      </c>
    </row>
    <row r="12" spans="1:26" s="10" customFormat="1" ht="16.5" hidden="1" customHeight="1" x14ac:dyDescent="0.4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56"/>
    </row>
    <row r="13" spans="1:26" s="10" customFormat="1" ht="16.5" hidden="1" customHeight="1" x14ac:dyDescent="0.4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56"/>
    </row>
    <row r="14" spans="1:26" s="10" customFormat="1" ht="16.5" hidden="1" customHeight="1" x14ac:dyDescent="0.4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56"/>
    </row>
    <row r="15" spans="1:26" s="10" customFormat="1" ht="16.5" hidden="1" customHeight="1" x14ac:dyDescent="0.4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62"/>
      <c r="X15" s="62"/>
      <c r="Y15" s="62"/>
      <c r="Z15" s="56">
        <f t="shared" ref="Z15:Z29" si="0">T15</f>
        <v>59999</v>
      </c>
    </row>
    <row r="16" spans="1:26" s="10" customFormat="1" ht="16.5" hidden="1" customHeight="1" x14ac:dyDescent="0.4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62"/>
      <c r="X16" s="62"/>
      <c r="Y16" s="62"/>
      <c r="Z16" s="56">
        <f t="shared" si="0"/>
        <v>1</v>
      </c>
    </row>
    <row r="17" spans="1:26" s="10" customFormat="1" ht="16.5" hidden="1" customHeight="1" x14ac:dyDescent="0.4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62"/>
      <c r="X17" s="62"/>
      <c r="Y17" s="62"/>
      <c r="Z17" s="56">
        <f t="shared" si="0"/>
        <v>31261</v>
      </c>
    </row>
    <row r="18" spans="1:26" s="10" customFormat="1" ht="14.6" hidden="1" x14ac:dyDescent="0.4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62"/>
      <c r="X18" s="62"/>
      <c r="Y18" s="62"/>
      <c r="Z18" s="56">
        <f t="shared" si="0"/>
        <v>1</v>
      </c>
    </row>
    <row r="19" spans="1:26" s="10" customFormat="1" ht="16.5" hidden="1" customHeight="1" x14ac:dyDescent="0.4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56">
        <f t="shared" si="0"/>
        <v>0</v>
      </c>
    </row>
    <row r="20" spans="1:26" s="10" customFormat="1" ht="16.5" hidden="1" customHeight="1" x14ac:dyDescent="0.4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56">
        <f t="shared" si="0"/>
        <v>0</v>
      </c>
    </row>
    <row r="21" spans="1:26" s="10" customFormat="1" ht="16.5" hidden="1" customHeight="1" x14ac:dyDescent="0.4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56">
        <f t="shared" si="0"/>
        <v>0</v>
      </c>
    </row>
    <row r="22" spans="1:26" s="10" customFormat="1" ht="16.5" hidden="1" customHeight="1" x14ac:dyDescent="0.4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62"/>
      <c r="X22" s="62"/>
      <c r="Y22" s="62"/>
      <c r="Z22" s="56">
        <f t="shared" si="0"/>
        <v>0</v>
      </c>
    </row>
    <row r="23" spans="1:26" s="10" customFormat="1" ht="16.5" hidden="1" customHeight="1" x14ac:dyDescent="0.4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62"/>
      <c r="X23" s="62"/>
      <c r="Y23" s="62"/>
      <c r="Z23" s="56">
        <f t="shared" si="0"/>
        <v>0</v>
      </c>
    </row>
    <row r="24" spans="1:26" s="10" customFormat="1" ht="16.5" hidden="1" customHeight="1" x14ac:dyDescent="0.4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62"/>
      <c r="X24" s="62"/>
      <c r="Y24" s="62"/>
      <c r="Z24" s="56">
        <f t="shared" si="0"/>
        <v>0</v>
      </c>
    </row>
    <row r="25" spans="1:26" s="10" customFormat="1" ht="16.5" hidden="1" customHeight="1" x14ac:dyDescent="0.4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56">
        <f t="shared" si="0"/>
        <v>0</v>
      </c>
    </row>
    <row r="26" spans="1:26" s="10" customFormat="1" ht="16.5" hidden="1" customHeight="1" x14ac:dyDescent="0.4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56">
        <f t="shared" si="0"/>
        <v>0</v>
      </c>
    </row>
    <row r="27" spans="1:26" s="10" customFormat="1" ht="16.5" hidden="1" customHeight="1" x14ac:dyDescent="0.4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62"/>
      <c r="X27" s="62"/>
      <c r="Y27" s="62"/>
      <c r="Z27" s="56">
        <f t="shared" si="0"/>
        <v>0</v>
      </c>
    </row>
    <row r="28" spans="1:26" s="10" customFormat="1" ht="16.5" hidden="1" customHeight="1" x14ac:dyDescent="0.4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62"/>
      <c r="X28" s="62"/>
      <c r="Y28" s="62"/>
      <c r="Z28" s="56">
        <f t="shared" si="0"/>
        <v>0</v>
      </c>
    </row>
    <row r="29" spans="1:26" s="10" customFormat="1" ht="16.5" hidden="1" customHeight="1" x14ac:dyDescent="0.4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62"/>
      <c r="X29" s="62"/>
      <c r="Y29" s="62"/>
      <c r="Z29" s="56">
        <f t="shared" si="0"/>
        <v>0</v>
      </c>
    </row>
    <row r="30" spans="1:26" s="10" customFormat="1" ht="16.5" hidden="1" customHeight="1" x14ac:dyDescent="0.4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62"/>
      <c r="X30" s="62"/>
      <c r="Y30" s="62"/>
      <c r="Z30" s="56">
        <f>U30</f>
        <v>47585.735296216786</v>
      </c>
    </row>
    <row r="31" spans="1:26" s="10" customFormat="1" ht="16.5" hidden="1" customHeight="1" x14ac:dyDescent="0.4">
      <c r="A31" s="72" t="s">
        <v>156</v>
      </c>
      <c r="B31" s="17" t="s">
        <v>63</v>
      </c>
      <c r="C31" s="88" t="s">
        <v>157</v>
      </c>
      <c r="D31" s="89" t="s">
        <v>158</v>
      </c>
      <c r="E31" s="15" t="s">
        <v>159</v>
      </c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>
        <v>5088.4799999999996</v>
      </c>
      <c r="Y31" s="62"/>
      <c r="Z31" s="56">
        <f>X31</f>
        <v>5088.4799999999996</v>
      </c>
    </row>
    <row r="32" spans="1:26" s="10" customFormat="1" ht="16.5" hidden="1" customHeight="1" x14ac:dyDescent="0.4">
      <c r="A32" s="65"/>
      <c r="B32" s="17"/>
      <c r="C32" s="66"/>
      <c r="D32" s="15"/>
      <c r="E32" s="15"/>
      <c r="F32" s="15"/>
      <c r="G32" s="17"/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56">
        <f t="shared" ref="Z32:Z59" si="1">T32</f>
        <v>0</v>
      </c>
    </row>
    <row r="33" spans="1:27" s="10" customFormat="1" ht="16.5" hidden="1" customHeight="1" x14ac:dyDescent="0.4">
      <c r="A33" s="21"/>
      <c r="B33" s="36"/>
      <c r="C33" s="15"/>
      <c r="D33" s="15"/>
      <c r="E33" s="15"/>
      <c r="F33" s="17"/>
      <c r="G33" s="17"/>
      <c r="H33" s="20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56">
        <f t="shared" si="1"/>
        <v>0</v>
      </c>
      <c r="AA33" s="39"/>
    </row>
    <row r="34" spans="1:27" s="10" customFormat="1" ht="16.5" hidden="1" customHeight="1" x14ac:dyDescent="0.4">
      <c r="A34" s="9" t="s">
        <v>8</v>
      </c>
      <c r="B34" s="36"/>
      <c r="C34" s="37"/>
      <c r="D34" s="37"/>
      <c r="E34" s="38"/>
      <c r="F34" s="36"/>
      <c r="G34" s="36"/>
      <c r="H34" s="20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56">
        <f t="shared" si="1"/>
        <v>0</v>
      </c>
    </row>
    <row r="35" spans="1:27" s="10" customFormat="1" ht="16.5" hidden="1" customHeight="1" x14ac:dyDescent="0.4">
      <c r="A35" s="15" t="s">
        <v>125</v>
      </c>
      <c r="B35" s="36"/>
      <c r="C35" s="37"/>
      <c r="D35" s="37"/>
      <c r="E35" s="38"/>
      <c r="F35" s="36"/>
      <c r="G35" s="36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56">
        <f t="shared" si="1"/>
        <v>0</v>
      </c>
    </row>
    <row r="36" spans="1:27" s="10" customFormat="1" ht="16.5" hidden="1" customHeight="1" x14ac:dyDescent="0.4">
      <c r="A36" s="73" t="s">
        <v>126</v>
      </c>
      <c r="B36" s="17" t="s">
        <v>63</v>
      </c>
      <c r="C36" s="74" t="s">
        <v>127</v>
      </c>
      <c r="D36" s="32" t="s">
        <v>16</v>
      </c>
      <c r="E36" s="34" t="s">
        <v>128</v>
      </c>
      <c r="F36" s="30">
        <v>17.800999999999998</v>
      </c>
      <c r="G36" s="75" t="s">
        <v>27</v>
      </c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>
        <v>15222</v>
      </c>
      <c r="S36" s="62"/>
      <c r="T36" s="62"/>
      <c r="U36" s="62"/>
      <c r="V36" s="62"/>
      <c r="W36" s="62"/>
      <c r="X36" s="62"/>
      <c r="Y36" s="62"/>
      <c r="Z36" s="56">
        <f t="shared" si="1"/>
        <v>0</v>
      </c>
    </row>
    <row r="37" spans="1:27" s="10" customFormat="1" ht="16.5" hidden="1" customHeight="1" x14ac:dyDescent="0.4">
      <c r="A37" s="35"/>
      <c r="B37" s="17"/>
      <c r="C37" s="32"/>
      <c r="D37" s="32"/>
      <c r="E37" s="34"/>
      <c r="F37" s="30"/>
      <c r="G37" s="57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56">
        <f t="shared" si="1"/>
        <v>0</v>
      </c>
    </row>
    <row r="38" spans="1:27" s="10" customFormat="1" ht="16.5" hidden="1" customHeight="1" x14ac:dyDescent="0.4">
      <c r="A38" s="35"/>
      <c r="B38" s="17"/>
      <c r="C38" s="32"/>
      <c r="D38" s="32"/>
      <c r="E38" s="34"/>
      <c r="F38" s="30"/>
      <c r="G38" s="57"/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56">
        <f t="shared" si="1"/>
        <v>0</v>
      </c>
      <c r="AA38" s="39"/>
    </row>
    <row r="39" spans="1:27" s="10" customFormat="1" ht="16.5" hidden="1" customHeight="1" x14ac:dyDescent="0.4">
      <c r="A39" s="21"/>
      <c r="B39" s="17"/>
      <c r="C39" s="32"/>
      <c r="D39" s="32"/>
      <c r="E39" s="34"/>
      <c r="F39" s="17"/>
      <c r="G39" s="1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56">
        <f t="shared" si="1"/>
        <v>0</v>
      </c>
    </row>
    <row r="40" spans="1:27" s="10" customFormat="1" ht="16.5" hidden="1" customHeight="1" x14ac:dyDescent="0.4">
      <c r="A40" s="21"/>
      <c r="B40" s="17"/>
      <c r="C40" s="15"/>
      <c r="D40" s="15"/>
      <c r="E40" s="15"/>
      <c r="F40" s="17"/>
      <c r="G40" s="17"/>
      <c r="H40" s="18"/>
      <c r="I40" s="18"/>
      <c r="J40" s="18"/>
      <c r="K40" s="1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56">
        <f t="shared" si="1"/>
        <v>0</v>
      </c>
    </row>
    <row r="41" spans="1:27" s="23" customFormat="1" ht="16.5" hidden="1" customHeight="1" x14ac:dyDescent="0.4">
      <c r="A41" s="9" t="s">
        <v>8</v>
      </c>
      <c r="B41" s="11"/>
      <c r="C41" s="14"/>
      <c r="D41" s="14"/>
      <c r="E41" s="11"/>
      <c r="F41" s="11"/>
      <c r="G41" s="11"/>
      <c r="H41" s="18"/>
      <c r="I41" s="18"/>
      <c r="J41" s="18"/>
      <c r="K41" s="18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56">
        <f t="shared" si="1"/>
        <v>0</v>
      </c>
    </row>
    <row r="42" spans="1:27" s="10" customFormat="1" ht="16.5" hidden="1" customHeight="1" x14ac:dyDescent="0.4">
      <c r="A42" s="15" t="s">
        <v>28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56">
        <f t="shared" si="1"/>
        <v>0</v>
      </c>
    </row>
    <row r="43" spans="1:27" s="23" customFormat="1" ht="15" hidden="1" customHeight="1" x14ac:dyDescent="0.4">
      <c r="A43" s="33" t="s">
        <v>31</v>
      </c>
      <c r="B43" s="17" t="s">
        <v>34</v>
      </c>
      <c r="C43" s="59" t="s">
        <v>32</v>
      </c>
      <c r="D43" s="44" t="s">
        <v>14</v>
      </c>
      <c r="E43" s="44" t="s">
        <v>33</v>
      </c>
      <c r="F43" s="15">
        <v>17.245000000000001</v>
      </c>
      <c r="G43" s="57" t="s">
        <v>29</v>
      </c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56">
        <f t="shared" si="1"/>
        <v>0</v>
      </c>
    </row>
    <row r="44" spans="1:27" s="10" customFormat="1" ht="16.5" hidden="1" customHeight="1" x14ac:dyDescent="0.4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56">
        <f t="shared" si="1"/>
        <v>0</v>
      </c>
    </row>
    <row r="45" spans="1:27" s="10" customFormat="1" ht="16.5" hidden="1" customHeight="1" x14ac:dyDescent="0.4">
      <c r="A45" s="40"/>
      <c r="B45" s="41"/>
      <c r="C45" s="15"/>
      <c r="D45" s="15"/>
      <c r="E45" s="15"/>
      <c r="F45" s="15"/>
      <c r="G45" s="15"/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56">
        <f t="shared" si="1"/>
        <v>0</v>
      </c>
    </row>
    <row r="46" spans="1:27" s="10" customFormat="1" ht="16.5" hidden="1" customHeight="1" x14ac:dyDescent="0.4">
      <c r="A46" s="40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6">
        <f t="shared" si="1"/>
        <v>0</v>
      </c>
    </row>
    <row r="47" spans="1:27" s="10" customFormat="1" ht="16.5" hidden="1" customHeight="1" x14ac:dyDescent="0.4">
      <c r="A47" s="40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56">
        <f t="shared" si="1"/>
        <v>0</v>
      </c>
    </row>
    <row r="48" spans="1:27" s="10" customFormat="1" ht="16.5" hidden="1" customHeight="1" x14ac:dyDescent="0.4">
      <c r="A48" s="22"/>
      <c r="B48" s="11"/>
      <c r="C48" s="12"/>
      <c r="D48" s="12"/>
      <c r="E48" s="13"/>
      <c r="F48" s="14"/>
      <c r="G48" s="14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56">
        <f t="shared" si="1"/>
        <v>0</v>
      </c>
    </row>
    <row r="49" spans="1:27" s="10" customFormat="1" ht="16.5" customHeight="1" x14ac:dyDescent="0.4">
      <c r="A49" s="9" t="s">
        <v>8</v>
      </c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56">
        <f t="shared" si="1"/>
        <v>0</v>
      </c>
    </row>
    <row r="50" spans="1:27" s="10" customFormat="1" ht="16.5" customHeight="1" x14ac:dyDescent="0.4">
      <c r="A50" s="15" t="s">
        <v>48</v>
      </c>
      <c r="B50" s="11"/>
      <c r="C50" s="12"/>
      <c r="D50" s="12"/>
      <c r="E50" s="13"/>
      <c r="F50" s="14"/>
      <c r="G50" s="14"/>
      <c r="H50" s="18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>
        <f t="shared" si="1"/>
        <v>0</v>
      </c>
    </row>
    <row r="51" spans="1:27" s="23" customFormat="1" ht="15" customHeight="1" x14ac:dyDescent="0.4">
      <c r="A51" s="51" t="s">
        <v>54</v>
      </c>
      <c r="B51" s="49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67" t="s">
        <v>40</v>
      </c>
      <c r="H51" s="18"/>
      <c r="I51" s="61">
        <f>69000-1</f>
        <v>68999</v>
      </c>
      <c r="J51" s="61"/>
      <c r="K51" s="61"/>
      <c r="L51" s="61"/>
      <c r="M51" s="61">
        <v>-59000</v>
      </c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>
        <v>175000</v>
      </c>
      <c r="Z51" s="56">
        <f>SUM(I51:Y51)</f>
        <v>184999</v>
      </c>
    </row>
    <row r="52" spans="1:27" s="23" customFormat="1" ht="15" hidden="1" customHeight="1" x14ac:dyDescent="0.4">
      <c r="A52" s="51" t="s">
        <v>54</v>
      </c>
      <c r="B52" s="52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67" t="s">
        <v>40</v>
      </c>
      <c r="H52" s="18"/>
      <c r="I52" s="61">
        <v>1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56">
        <f>SUM(I52:Y52)</f>
        <v>1</v>
      </c>
    </row>
    <row r="53" spans="1:27" s="23" customFormat="1" ht="15" customHeight="1" x14ac:dyDescent="0.4">
      <c r="A53" s="40"/>
      <c r="B53" s="17"/>
      <c r="C53" s="15"/>
      <c r="D53" s="15"/>
      <c r="E53" s="15"/>
      <c r="F53" s="15"/>
      <c r="G53" s="15"/>
      <c r="H53" s="18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56">
        <f t="shared" si="1"/>
        <v>0</v>
      </c>
      <c r="AA53" s="47"/>
    </row>
    <row r="54" spans="1:27" s="23" customFormat="1" ht="15" customHeight="1" x14ac:dyDescent="0.4">
      <c r="A54" s="21"/>
      <c r="B54" s="17"/>
      <c r="C54" s="15"/>
      <c r="D54" s="15"/>
      <c r="E54" s="15"/>
      <c r="F54" s="15"/>
      <c r="G54" s="15"/>
      <c r="H54" s="18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56">
        <f t="shared" si="1"/>
        <v>0</v>
      </c>
    </row>
    <row r="55" spans="1:27" s="23" customFormat="1" ht="14.6" x14ac:dyDescent="0.4">
      <c r="A55" s="22"/>
      <c r="B55" s="11"/>
      <c r="C55" s="19"/>
      <c r="D55" s="19"/>
      <c r="E55" s="19"/>
      <c r="F55" s="11"/>
      <c r="G55" s="11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56">
        <f t="shared" si="1"/>
        <v>0</v>
      </c>
    </row>
    <row r="56" spans="1:27" s="23" customFormat="1" ht="14.6" hidden="1" x14ac:dyDescent="0.4">
      <c r="A56" s="9" t="s">
        <v>8</v>
      </c>
      <c r="B56" s="11"/>
      <c r="C56" s="19"/>
      <c r="D56" s="19"/>
      <c r="E56" s="19"/>
      <c r="F56" s="11"/>
      <c r="G56" s="1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56">
        <f t="shared" si="1"/>
        <v>0</v>
      </c>
    </row>
    <row r="57" spans="1:27" s="23" customFormat="1" ht="14.6" hidden="1" x14ac:dyDescent="0.4">
      <c r="A57" s="15" t="s">
        <v>59</v>
      </c>
      <c r="B57" s="11"/>
      <c r="C57" s="19"/>
      <c r="D57" s="19"/>
      <c r="E57" s="19"/>
      <c r="F57" s="11"/>
      <c r="G57" s="1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56">
        <f t="shared" si="1"/>
        <v>0</v>
      </c>
    </row>
    <row r="58" spans="1:27" s="23" customFormat="1" ht="14.6" hidden="1" x14ac:dyDescent="0.4">
      <c r="A58" s="53" t="s">
        <v>62</v>
      </c>
      <c r="B58" s="17" t="s">
        <v>63</v>
      </c>
      <c r="C58" s="44" t="s">
        <v>64</v>
      </c>
      <c r="D58" s="15" t="s">
        <v>65</v>
      </c>
      <c r="E58" s="14">
        <v>6501</v>
      </c>
      <c r="F58" s="17">
        <v>17.259</v>
      </c>
      <c r="G58" s="58" t="s">
        <v>30</v>
      </c>
      <c r="H58" s="42"/>
      <c r="I58" s="42"/>
      <c r="J58" s="42">
        <f>753746-1</f>
        <v>753745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56">
        <f t="shared" si="1"/>
        <v>0</v>
      </c>
    </row>
    <row r="59" spans="1:27" s="23" customFormat="1" ht="14.6" hidden="1" x14ac:dyDescent="0.4">
      <c r="A59" s="53" t="s">
        <v>62</v>
      </c>
      <c r="B59" s="17" t="s">
        <v>66</v>
      </c>
      <c r="C59" s="44" t="s">
        <v>64</v>
      </c>
      <c r="D59" s="15" t="s">
        <v>65</v>
      </c>
      <c r="E59" s="14">
        <v>6501</v>
      </c>
      <c r="F59" s="17">
        <v>17.259</v>
      </c>
      <c r="G59" s="58" t="s">
        <v>30</v>
      </c>
      <c r="H59" s="42"/>
      <c r="I59" s="42"/>
      <c r="J59" s="42">
        <v>1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56">
        <f t="shared" si="1"/>
        <v>0</v>
      </c>
    </row>
    <row r="60" spans="1:27" s="85" customFormat="1" ht="14.6" hidden="1" x14ac:dyDescent="0.4">
      <c r="A60" s="78" t="s">
        <v>67</v>
      </c>
      <c r="B60" s="79" t="s">
        <v>63</v>
      </c>
      <c r="C60" s="80" t="s">
        <v>68</v>
      </c>
      <c r="D60" s="81" t="s">
        <v>69</v>
      </c>
      <c r="E60" s="81">
        <v>6502</v>
      </c>
      <c r="F60" s="81">
        <v>17.257999999999999</v>
      </c>
      <c r="G60" s="82" t="s">
        <v>30</v>
      </c>
      <c r="H60" s="83"/>
      <c r="I60" s="83"/>
      <c r="J60" s="83">
        <f>76822-1</f>
        <v>76821</v>
      </c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4">
        <f>SUM(J60:V60)</f>
        <v>76821</v>
      </c>
    </row>
    <row r="61" spans="1:27" s="85" customFormat="1" ht="14.6" hidden="1" x14ac:dyDescent="0.4">
      <c r="A61" s="78" t="s">
        <v>67</v>
      </c>
      <c r="B61" s="79" t="s">
        <v>66</v>
      </c>
      <c r="C61" s="80" t="s">
        <v>68</v>
      </c>
      <c r="D61" s="81" t="s">
        <v>69</v>
      </c>
      <c r="E61" s="81">
        <v>6502</v>
      </c>
      <c r="F61" s="81">
        <v>17.257999999999999</v>
      </c>
      <c r="G61" s="82" t="s">
        <v>30</v>
      </c>
      <c r="H61" s="83"/>
      <c r="I61" s="83"/>
      <c r="J61" s="83">
        <v>1</v>
      </c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4">
        <f t="shared" ref="Z61:Z66" si="2">SUM(J61:V61)</f>
        <v>1</v>
      </c>
      <c r="AA61" s="86">
        <f>SUM(Z60:Z61)</f>
        <v>76822</v>
      </c>
    </row>
    <row r="62" spans="1:27" s="10" customFormat="1" ht="14.6" hidden="1" x14ac:dyDescent="0.4">
      <c r="A62" s="33"/>
      <c r="B62" s="17"/>
      <c r="C62" s="15"/>
      <c r="D62" s="15"/>
      <c r="E62" s="15"/>
      <c r="F62" s="15"/>
      <c r="G62" s="58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84">
        <f t="shared" si="2"/>
        <v>0</v>
      </c>
    </row>
    <row r="63" spans="1:27" s="10" customFormat="1" ht="14.6" hidden="1" x14ac:dyDescent="0.4">
      <c r="A63" s="33"/>
      <c r="B63" s="17"/>
      <c r="C63" s="15"/>
      <c r="D63" s="15"/>
      <c r="E63" s="15"/>
      <c r="F63" s="15"/>
      <c r="G63" s="5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84">
        <f t="shared" si="2"/>
        <v>0</v>
      </c>
    </row>
    <row r="64" spans="1:27" s="10" customFormat="1" ht="14.6" hidden="1" x14ac:dyDescent="0.4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84">
        <f t="shared" si="2"/>
        <v>0</v>
      </c>
    </row>
    <row r="65" spans="1:28" s="10" customFormat="1" ht="14.6" hidden="1" x14ac:dyDescent="0.4">
      <c r="A65" s="21" t="s">
        <v>67</v>
      </c>
      <c r="B65" s="17" t="s">
        <v>63</v>
      </c>
      <c r="C65" s="44" t="s">
        <v>87</v>
      </c>
      <c r="D65" s="15" t="s">
        <v>69</v>
      </c>
      <c r="E65" s="15">
        <v>6502</v>
      </c>
      <c r="F65" s="15">
        <v>17.257999999999999</v>
      </c>
      <c r="G65" s="64" t="s">
        <v>30</v>
      </c>
      <c r="H65" s="42"/>
      <c r="I65" s="42"/>
      <c r="J65" s="42"/>
      <c r="K65" s="42"/>
      <c r="L65" s="42"/>
      <c r="M65" s="42"/>
      <c r="N65" s="42">
        <f>313946-1</f>
        <v>313945</v>
      </c>
      <c r="O65" s="42"/>
      <c r="P65" s="42"/>
      <c r="Q65" s="42"/>
      <c r="R65" s="42"/>
      <c r="S65" s="42"/>
      <c r="T65" s="42"/>
      <c r="U65" s="42"/>
      <c r="V65" s="42"/>
      <c r="W65" s="42">
        <v>-26500</v>
      </c>
      <c r="X65" s="42"/>
      <c r="Y65" s="42"/>
      <c r="Z65" s="56">
        <f>SUM(K65:W65)</f>
        <v>287445</v>
      </c>
    </row>
    <row r="66" spans="1:28" s="10" customFormat="1" ht="14.6" hidden="1" x14ac:dyDescent="0.4">
      <c r="A66" s="21" t="s">
        <v>67</v>
      </c>
      <c r="B66" s="17" t="s">
        <v>66</v>
      </c>
      <c r="C66" s="44" t="s">
        <v>87</v>
      </c>
      <c r="D66" s="15" t="s">
        <v>69</v>
      </c>
      <c r="E66" s="15">
        <v>6502</v>
      </c>
      <c r="F66" s="15">
        <v>17.257999999999999</v>
      </c>
      <c r="G66" s="64" t="s">
        <v>30</v>
      </c>
      <c r="H66" s="42"/>
      <c r="I66" s="42"/>
      <c r="J66" s="42"/>
      <c r="K66" s="42"/>
      <c r="L66" s="42"/>
      <c r="M66" s="42"/>
      <c r="N66" s="42">
        <v>1</v>
      </c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56">
        <f t="shared" si="2"/>
        <v>1</v>
      </c>
      <c r="AA66" s="87">
        <f>SUM(Z65:Z66)</f>
        <v>287446</v>
      </c>
      <c r="AB66" s="87">
        <f>AA61+AA66</f>
        <v>364268</v>
      </c>
    </row>
    <row r="67" spans="1:28" s="10" customFormat="1" ht="14.6" hidden="1" x14ac:dyDescent="0.4">
      <c r="A67" s="21"/>
      <c r="B67" s="45"/>
      <c r="C67" s="30"/>
      <c r="D67" s="15"/>
      <c r="E67" s="17"/>
      <c r="F67" s="15"/>
      <c r="G67" s="5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56"/>
    </row>
    <row r="68" spans="1:28" s="10" customFormat="1" ht="14.6" hidden="1" x14ac:dyDescent="0.4">
      <c r="A68" s="33" t="s">
        <v>100</v>
      </c>
      <c r="B68" s="17" t="s">
        <v>63</v>
      </c>
      <c r="C68" s="15" t="s">
        <v>101</v>
      </c>
      <c r="D68" s="15" t="s">
        <v>102</v>
      </c>
      <c r="E68" s="15">
        <v>6503</v>
      </c>
      <c r="F68" s="15">
        <v>17.277999999999999</v>
      </c>
      <c r="G68" s="64" t="s">
        <v>30</v>
      </c>
      <c r="H68" s="42"/>
      <c r="I68" s="42"/>
      <c r="J68" s="42"/>
      <c r="K68" s="42"/>
      <c r="L68" s="42"/>
      <c r="M68" s="42"/>
      <c r="N68" s="42"/>
      <c r="O68" s="42"/>
      <c r="P68" s="42">
        <f>79888-1</f>
        <v>79887</v>
      </c>
      <c r="Q68" s="42"/>
      <c r="R68" s="42"/>
      <c r="S68" s="42"/>
      <c r="T68" s="42"/>
      <c r="U68" s="42"/>
      <c r="V68" s="42"/>
      <c r="W68" s="42"/>
      <c r="X68" s="42"/>
      <c r="Y68" s="42"/>
      <c r="Z68" s="56">
        <f>T68</f>
        <v>0</v>
      </c>
    </row>
    <row r="69" spans="1:28" s="10" customFormat="1" ht="14.6" hidden="1" x14ac:dyDescent="0.4">
      <c r="A69" s="33" t="s">
        <v>100</v>
      </c>
      <c r="B69" s="17" t="s">
        <v>66</v>
      </c>
      <c r="C69" s="15" t="s">
        <v>101</v>
      </c>
      <c r="D69" s="15" t="s">
        <v>102</v>
      </c>
      <c r="E69" s="15">
        <v>6503</v>
      </c>
      <c r="F69" s="15">
        <v>17.277999999999999</v>
      </c>
      <c r="G69" s="64" t="s">
        <v>30</v>
      </c>
      <c r="H69" s="42"/>
      <c r="I69" s="42"/>
      <c r="J69" s="42"/>
      <c r="K69" s="42"/>
      <c r="L69" s="42"/>
      <c r="M69" s="42"/>
      <c r="N69" s="42"/>
      <c r="O69" s="42"/>
      <c r="P69" s="42">
        <v>1</v>
      </c>
      <c r="Q69" s="42"/>
      <c r="R69" s="42"/>
      <c r="S69" s="42"/>
      <c r="T69" s="42"/>
      <c r="U69" s="42"/>
      <c r="V69" s="42"/>
      <c r="W69" s="42"/>
      <c r="X69" s="42"/>
      <c r="Y69" s="42"/>
      <c r="Z69" s="56">
        <f>T69</f>
        <v>0</v>
      </c>
    </row>
    <row r="70" spans="1:28" s="23" customFormat="1" ht="14.6" hidden="1" x14ac:dyDescent="0.4">
      <c r="A70" s="33" t="s">
        <v>100</v>
      </c>
      <c r="B70" s="17" t="s">
        <v>63</v>
      </c>
      <c r="C70" s="15" t="s">
        <v>103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3"/>
      <c r="I70" s="43"/>
      <c r="J70" s="43"/>
      <c r="K70" s="43"/>
      <c r="L70" s="43"/>
      <c r="M70" s="43"/>
      <c r="N70" s="43"/>
      <c r="O70" s="43"/>
      <c r="P70" s="43">
        <f>290706-26500-1</f>
        <v>264205</v>
      </c>
      <c r="Q70" s="43"/>
      <c r="R70" s="43"/>
      <c r="S70" s="43"/>
      <c r="T70" s="43"/>
      <c r="U70" s="43"/>
      <c r="V70" s="43"/>
      <c r="W70" s="43"/>
      <c r="X70" s="43"/>
      <c r="Y70" s="43"/>
      <c r="Z70" s="56">
        <f>T70</f>
        <v>0</v>
      </c>
    </row>
    <row r="71" spans="1:28" s="23" customFormat="1" ht="14.6" hidden="1" x14ac:dyDescent="0.4">
      <c r="A71" s="33" t="s">
        <v>100</v>
      </c>
      <c r="B71" s="17" t="s">
        <v>66</v>
      </c>
      <c r="C71" s="15" t="s">
        <v>103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3"/>
      <c r="I71" s="43"/>
      <c r="J71" s="43"/>
      <c r="K71" s="43"/>
      <c r="L71" s="43"/>
      <c r="M71" s="43"/>
      <c r="N71" s="43"/>
      <c r="O71" s="43"/>
      <c r="P71" s="43">
        <v>1</v>
      </c>
      <c r="Q71" s="43"/>
      <c r="R71" s="43"/>
      <c r="S71" s="43"/>
      <c r="T71" s="43"/>
      <c r="U71" s="43"/>
      <c r="V71" s="43"/>
      <c r="W71" s="43"/>
      <c r="X71" s="43"/>
      <c r="Y71" s="43"/>
      <c r="Z71" s="56">
        <f>T71</f>
        <v>0</v>
      </c>
    </row>
    <row r="72" spans="1:28" s="10" customFormat="1" ht="14.6" hidden="1" x14ac:dyDescent="0.4">
      <c r="A72" s="21" t="s">
        <v>152</v>
      </c>
      <c r="B72" s="17" t="s">
        <v>63</v>
      </c>
      <c r="C72" s="15" t="s">
        <v>103</v>
      </c>
      <c r="D72" s="15" t="s">
        <v>102</v>
      </c>
      <c r="E72" s="15">
        <v>6523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>
        <v>6000</v>
      </c>
      <c r="W72" s="43"/>
      <c r="X72" s="43"/>
      <c r="Y72" s="43"/>
      <c r="Z72" s="56">
        <f>V72</f>
        <v>6000</v>
      </c>
    </row>
    <row r="73" spans="1:28" s="10" customFormat="1" ht="14.6" hidden="1" x14ac:dyDescent="0.4">
      <c r="A73" s="21"/>
      <c r="B73" s="45"/>
      <c r="C73" s="30"/>
      <c r="D73" s="15"/>
      <c r="E73" s="17"/>
      <c r="F73" s="15"/>
      <c r="G73" s="1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56">
        <f>T73</f>
        <v>0</v>
      </c>
    </row>
    <row r="74" spans="1:28" s="10" customFormat="1" ht="14.6" hidden="1" x14ac:dyDescent="0.4">
      <c r="A74" s="21"/>
      <c r="B74" s="17"/>
      <c r="C74" s="30"/>
      <c r="D74" s="15"/>
      <c r="E74" s="17"/>
      <c r="F74" s="15"/>
      <c r="G74" s="1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56">
        <f>T74</f>
        <v>0</v>
      </c>
    </row>
    <row r="75" spans="1:28" s="10" customFormat="1" ht="14.6" hidden="1" x14ac:dyDescent="0.4">
      <c r="A75" s="21"/>
      <c r="B75" s="17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56">
        <f>T75</f>
        <v>0</v>
      </c>
    </row>
    <row r="76" spans="1:28" s="10" customFormat="1" ht="14.6" x14ac:dyDescent="0.4">
      <c r="A76" s="21"/>
      <c r="B76" s="17"/>
      <c r="C76" s="15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56"/>
    </row>
    <row r="77" spans="1:28" s="10" customFormat="1" ht="14.6" x14ac:dyDescent="0.4">
      <c r="A77" s="21" t="s">
        <v>0</v>
      </c>
      <c r="B77" s="21"/>
      <c r="C77" s="24"/>
      <c r="D77" s="24"/>
      <c r="E77" s="24"/>
      <c r="F77" s="24"/>
      <c r="G77" s="24"/>
      <c r="H77" s="42">
        <f>SUM(H8:H76)</f>
        <v>3371.24</v>
      </c>
      <c r="I77" s="42">
        <f>SUM(I49:I54)</f>
        <v>69000</v>
      </c>
      <c r="J77" s="42">
        <f>SUM(J58:J61)</f>
        <v>830568</v>
      </c>
      <c r="K77" s="42">
        <f>SUM(K7:K11)</f>
        <v>284420.45</v>
      </c>
      <c r="L77" s="42">
        <f>SUM(L7:L10)</f>
        <v>95000</v>
      </c>
      <c r="M77" s="42">
        <f>SUM(M50:M55)</f>
        <v>-59000</v>
      </c>
      <c r="N77" s="42">
        <f>SUM(N65:N73)</f>
        <v>313946</v>
      </c>
      <c r="O77" s="42">
        <f>SUM(O13:O33)</f>
        <v>44000</v>
      </c>
      <c r="P77" s="42">
        <f>SUM(P67:P75)</f>
        <v>344094</v>
      </c>
      <c r="Q77" s="42">
        <f>SUM(Q14:Q29)</f>
        <v>22056.949999999997</v>
      </c>
      <c r="R77" s="42">
        <f>SUM(R34:R39)</f>
        <v>15222</v>
      </c>
      <c r="S77" s="42">
        <f>SUM(S14:S76)</f>
        <v>178509</v>
      </c>
      <c r="T77" s="42">
        <f>SUM(T14:T75)</f>
        <v>91262</v>
      </c>
      <c r="U77" s="42">
        <f>SUM(U14:U31)</f>
        <v>47585.735296216786</v>
      </c>
      <c r="V77" s="42">
        <f>SUM(V71:V73)</f>
        <v>6000</v>
      </c>
      <c r="W77" s="42">
        <f>SUM(W56:W67)</f>
        <v>-26500</v>
      </c>
      <c r="X77" s="42">
        <f>SUM(X31:X33)</f>
        <v>5088.4799999999996</v>
      </c>
      <c r="Y77" s="42">
        <f>SUM(Y51:Y54)</f>
        <v>175000</v>
      </c>
      <c r="Z77" s="56"/>
    </row>
    <row r="78" spans="1:28" s="10" customFormat="1" ht="14.6" x14ac:dyDescent="0.4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8"/>
    </row>
    <row r="79" spans="1:28" s="10" customFormat="1" ht="14.6" x14ac:dyDescent="0.4">
      <c r="A79" s="23" t="s">
        <v>19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8" s="10" customFormat="1" ht="14.6" hidden="1" x14ac:dyDescent="0.4">
      <c r="A80" s="23" t="s">
        <v>46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s="10" customFormat="1" ht="14.6" hidden="1" x14ac:dyDescent="0.4">
      <c r="A81" s="25" t="s">
        <v>41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ht="14.6" hidden="1" x14ac:dyDescent="0.4">
      <c r="A82" s="23" t="s">
        <v>56</v>
      </c>
    </row>
    <row r="83" spans="1:25" ht="14.6" hidden="1" x14ac:dyDescent="0.4">
      <c r="A83" s="25" t="s">
        <v>57</v>
      </c>
    </row>
    <row r="84" spans="1:25" ht="14.6" hidden="1" x14ac:dyDescent="0.4">
      <c r="A84" s="23" t="s">
        <v>60</v>
      </c>
    </row>
    <row r="85" spans="1:25" ht="14.6" hidden="1" x14ac:dyDescent="0.4">
      <c r="A85" s="25" t="s">
        <v>61</v>
      </c>
    </row>
    <row r="86" spans="1:25" ht="14.6" hidden="1" x14ac:dyDescent="0.4">
      <c r="A86" s="23" t="s">
        <v>70</v>
      </c>
    </row>
    <row r="87" spans="1:25" ht="14.6" hidden="1" x14ac:dyDescent="0.4">
      <c r="A87" s="25" t="s">
        <v>71</v>
      </c>
    </row>
    <row r="88" spans="1:25" ht="14.6" hidden="1" x14ac:dyDescent="0.4">
      <c r="A88" s="23" t="s">
        <v>78</v>
      </c>
    </row>
    <row r="89" spans="1:25" ht="14.6" hidden="1" x14ac:dyDescent="0.4">
      <c r="A89" s="25" t="s">
        <v>77</v>
      </c>
    </row>
    <row r="90" spans="1:25" ht="14.6" hidden="1" x14ac:dyDescent="0.4">
      <c r="A90" s="23" t="s">
        <v>82</v>
      </c>
    </row>
    <row r="91" spans="1:25" ht="14.6" hidden="1" x14ac:dyDescent="0.4">
      <c r="A91" s="25" t="s">
        <v>83</v>
      </c>
    </row>
    <row r="92" spans="1:25" ht="14.6" hidden="1" x14ac:dyDescent="0.4">
      <c r="A92" s="23" t="s">
        <v>85</v>
      </c>
    </row>
    <row r="93" spans="1:25" ht="14.6" hidden="1" x14ac:dyDescent="0.4">
      <c r="A93" s="25" t="s">
        <v>84</v>
      </c>
    </row>
    <row r="94" spans="1:25" ht="14.6" hidden="1" x14ac:dyDescent="0.4">
      <c r="A94" s="23" t="s">
        <v>95</v>
      </c>
    </row>
    <row r="95" spans="1:25" ht="14.6" hidden="1" x14ac:dyDescent="0.4">
      <c r="A95" s="25" t="s">
        <v>94</v>
      </c>
    </row>
    <row r="96" spans="1:25" s="69" customFormat="1" ht="12.45" hidden="1" x14ac:dyDescent="0.35">
      <c r="A96" s="68" t="s">
        <v>96</v>
      </c>
      <c r="C96" s="70"/>
      <c r="D96" s="70"/>
      <c r="E96" s="70"/>
      <c r="F96" s="70"/>
      <c r="G96" s="70"/>
      <c r="H96" s="71"/>
      <c r="I96" s="71"/>
      <c r="J96" s="71"/>
      <c r="K96" s="71"/>
      <c r="L96" s="71"/>
      <c r="M96" s="71"/>
    </row>
    <row r="97" spans="1:1" hidden="1" x14ac:dyDescent="0.35"/>
    <row r="99" spans="1:1" ht="14.6" hidden="1" x14ac:dyDescent="0.4">
      <c r="A99" s="23" t="s">
        <v>99</v>
      </c>
    </row>
    <row r="100" spans="1:1" ht="14.6" hidden="1" x14ac:dyDescent="0.4">
      <c r="A100" s="25" t="s">
        <v>104</v>
      </c>
    </row>
    <row r="101" spans="1:1" ht="14.6" hidden="1" x14ac:dyDescent="0.4">
      <c r="A101" s="23" t="s">
        <v>106</v>
      </c>
    </row>
    <row r="102" spans="1:1" ht="14.6" hidden="1" x14ac:dyDescent="0.4">
      <c r="A102" s="25" t="s">
        <v>105</v>
      </c>
    </row>
    <row r="103" spans="1:1" ht="14.6" hidden="1" x14ac:dyDescent="0.4">
      <c r="A103" s="23" t="s">
        <v>130</v>
      </c>
    </row>
    <row r="104" spans="1:1" ht="14.6" hidden="1" x14ac:dyDescent="0.4">
      <c r="A104" s="25" t="s">
        <v>129</v>
      </c>
    </row>
    <row r="105" spans="1:1" ht="14.6" hidden="1" x14ac:dyDescent="0.4">
      <c r="A105" s="23" t="s">
        <v>134</v>
      </c>
    </row>
    <row r="106" spans="1:1" ht="14.6" hidden="1" x14ac:dyDescent="0.4">
      <c r="A106" s="25" t="s">
        <v>94</v>
      </c>
    </row>
    <row r="107" spans="1:1" ht="14.6" hidden="1" x14ac:dyDescent="0.4">
      <c r="A107" s="23" t="s">
        <v>141</v>
      </c>
    </row>
    <row r="108" spans="1:1" ht="14.6" hidden="1" x14ac:dyDescent="0.4">
      <c r="A108" s="25" t="s">
        <v>140</v>
      </c>
    </row>
    <row r="109" spans="1:1" ht="14.6" hidden="1" x14ac:dyDescent="0.4">
      <c r="A109" s="23" t="s">
        <v>144</v>
      </c>
    </row>
    <row r="110" spans="1:1" ht="14.6" hidden="1" x14ac:dyDescent="0.4">
      <c r="A110" s="25" t="s">
        <v>143</v>
      </c>
    </row>
    <row r="111" spans="1:1" ht="14.6" hidden="1" x14ac:dyDescent="0.4">
      <c r="A111" s="23" t="s">
        <v>150</v>
      </c>
    </row>
    <row r="112" spans="1:1" ht="14.6" hidden="1" x14ac:dyDescent="0.4">
      <c r="A112" s="25" t="s">
        <v>151</v>
      </c>
    </row>
    <row r="113" spans="1:1" ht="14.6" hidden="1" x14ac:dyDescent="0.4">
      <c r="A113" s="23" t="s">
        <v>154</v>
      </c>
    </row>
    <row r="114" spans="1:1" ht="14.6" hidden="1" x14ac:dyDescent="0.4">
      <c r="A114" s="25" t="s">
        <v>155</v>
      </c>
    </row>
    <row r="115" spans="1:1" ht="14.6" hidden="1" x14ac:dyDescent="0.4">
      <c r="A115" s="23" t="s">
        <v>160</v>
      </c>
    </row>
    <row r="116" spans="1:1" ht="14.6" hidden="1" x14ac:dyDescent="0.4">
      <c r="A116" s="25" t="s">
        <v>105</v>
      </c>
    </row>
    <row r="117" spans="1:1" ht="14.6" x14ac:dyDescent="0.4">
      <c r="A117" s="23" t="s">
        <v>162</v>
      </c>
    </row>
    <row r="118" spans="1:1" ht="14.6" x14ac:dyDescent="0.4">
      <c r="A118" s="25" t="s">
        <v>57</v>
      </c>
    </row>
    <row r="127" spans="1:1" ht="14.6" x14ac:dyDescent="0.4">
      <c r="A127" s="23" t="s">
        <v>38</v>
      </c>
    </row>
    <row r="128" spans="1:1" ht="14.6" x14ac:dyDescent="0.4">
      <c r="A128" s="60" t="s">
        <v>37</v>
      </c>
    </row>
    <row r="129" spans="1:1" ht="14.6" x14ac:dyDescent="0.4">
      <c r="A129" s="23" t="s">
        <v>36</v>
      </c>
    </row>
    <row r="130" spans="1:1" ht="14.6" x14ac:dyDescent="0.4">
      <c r="A130" s="60" t="s">
        <v>35</v>
      </c>
    </row>
  </sheetData>
  <mergeCells count="1">
    <mergeCell ref="B1:H1"/>
  </mergeCells>
  <phoneticPr fontId="0" type="noConversion"/>
  <hyperlinks>
    <hyperlink ref="A9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2025-05-02T14:54:19Z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