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B1D56164-A31C-4975-8719-34021D475B87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CAPE" sheetId="2" r:id="rId1"/>
  </sheets>
  <definedNames>
    <definedName name="_xlnm.Print_Area" localSheetId="0">CAPE!$A$1:$H$72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" i="2" l="1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8" i="2"/>
  <c r="W71" i="2" l="1"/>
  <c r="V71" i="2"/>
  <c r="U59" i="2" l="1"/>
  <c r="T71" i="2"/>
  <c r="S71" i="2"/>
  <c r="R71" i="2"/>
  <c r="Q49" i="2"/>
  <c r="Q47" i="2"/>
  <c r="X65" i="2"/>
  <c r="P71" i="2"/>
  <c r="O71" i="2"/>
  <c r="N20" i="2"/>
  <c r="N18" i="2"/>
  <c r="M52" i="2"/>
  <c r="L14" i="2"/>
  <c r="K71" i="2"/>
  <c r="J10" i="2"/>
  <c r="J8" i="2"/>
  <c r="I34" i="2"/>
  <c r="I71" i="2" s="1"/>
  <c r="U71" i="2" l="1"/>
  <c r="Q71" i="2"/>
  <c r="N71" i="2"/>
  <c r="M71" i="2"/>
  <c r="L71" i="2"/>
  <c r="J71" i="2"/>
  <c r="H71" i="2"/>
</calcChain>
</file>

<file path=xl/sharedStrings.xml><?xml version="1.0" encoding="utf-8"?>
<sst xmlns="http://schemas.openxmlformats.org/spreadsheetml/2006/main" count="228" uniqueCount="145">
  <si>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</si>
  <si>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</si>
  <si>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</si>
  <si>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</si>
  <si>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</si>
  <si>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</si>
  <si>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</si>
  <si>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</si>
  <si>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</si>
  <si>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</si>
  <si>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</si>
  <si>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</si>
  <si>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</si>
  <si>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</si>
  <si>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</si>
  <si>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</si>
  <si>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</si>
  <si>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</si>
  <si>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</si>
  <si>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</si>
  <si>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</si>
  <si>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</si>
  <si>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</si>
  <si>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</si>
  <si>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</si>
  <si>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</si>
  <si>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</si>
  <si>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</si>
  <si>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</si>
  <si>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</si>
  <si>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</si>
  <si>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</si>
  <si>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</si>
  <si>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</si>
  <si>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</si>
  <si>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</si>
  <si>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</si>
  <si>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</si>
  <si>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</si>
  <si>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</si>
  <si>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</si>
  <si>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</si>
  <si>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</si>
  <si>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</si>
  <si>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</si>
  <si>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</si>
  <si>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</si>
  <si>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</si>
  <si>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</si>
  <si>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</si>
  <si>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</si>
  <si>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</si>
  <si>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</si>
  <si>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</si>
  <si>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</si>
  <si>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</si>
  <si>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</si>
  <si>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</si>
  <si>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</si>
  <si>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</si>
  <si>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</si>
  <si>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</si>
  <si>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</si>
  <si>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</si>
  <si>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</si>
  <si>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</si>
  <si>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</si>
  <si>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</si>
  <si>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</si>
  <si>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</si>
  <si>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</si>
  <si>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</si>
  <si>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</si>
  <si>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</si>
  <si>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</si>
  <si>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</si>
  <si>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</si>
  <si>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</si>
  <si>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</si>
  <si>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</si>
  <si>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</si>
  <si>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</si>
  <si>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</si>
  <si>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</si>
  <si>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</si>
  <si>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</si>
  <si>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</si>
  <si>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</si>
  <si>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</si>
  <si>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</si>
  <si>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</si>
  <si>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</si>
  <si>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</si>
  <si>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</si>
  <si>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</si>
  <si>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</si>
  <si>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</si>
  <si>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</si>
  <si>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</si>
  <si>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</si>
  <si>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</si>
  <si>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</si>
  <si>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</si>
  <si>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</si>
  <si>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</si>
  <si>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</si>
  <si>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</si>
  <si>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</si>
  <si>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</si>
  <si>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</si>
  <si>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</si>
  <si>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</si>
  <si>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</si>
  <si>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</si>
  <si>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</si>
  <si>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</si>
  <si>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</si>
  <si>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</si>
  <si>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</si>
  <si>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</si>
  <si>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</si>
  <si>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</si>
  <si>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</si>
  <si>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</si>
  <si>
    <t>NATIONAL SCSEP</t>
  </si>
  <si>
    <t>DCSSCSEP25</t>
  </si>
  <si>
    <t>7003-0006</t>
  </si>
  <si>
    <t>K246</t>
  </si>
  <si>
    <t>BUDGET #11 FY25</t>
  </si>
  <si>
    <t>BUDGET #11 FY25 MAY 1, 2025</t>
  </si>
  <si>
    <t>BUDGET #12  FY25 MAY 2, 2025</t>
  </si>
  <si>
    <t>BUDGET #12 FY25</t>
  </si>
  <si>
    <t>TO ADD WPP EXPANSION FUNDS</t>
  </si>
  <si>
    <t>BUDGET #13  FY25 MAY 15, 2025</t>
  </si>
  <si>
    <t>BUDGET #13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</si>
  <si>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</si>
  <si>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</si>
  <si>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#14 FY25</t>
  </si>
  <si>
    <t>TO ADJUST WPP EXPANSION FUNDS</t>
  </si>
  <si>
    <t>Please note, there will be a revision in FY26 to not only add the FY26 funds 
but any balances in FY25 will also be rolled into FY26</t>
  </si>
  <si>
    <t>BUDGET #14 FY25 JUNE 9, 2025</t>
  </si>
  <si>
    <t>BUDGET #15 FY25 JULY 1 2025</t>
  </si>
  <si>
    <t>TO MOVE FUNDS TO FY26 LINE</t>
  </si>
  <si>
    <t>BUDGET #15 FY25</t>
  </si>
  <si>
    <r>
      <t>TO EXTEND SERVICE DATE FOR RESEA TO</t>
    </r>
    <r>
      <rPr>
        <b/>
        <sz val="11"/>
        <color rgb="FFEE0000"/>
        <rFont val="Book Antiqua"/>
        <family val="1"/>
      </rPr>
      <t xml:space="preserve"> 9/30/2026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</si>
</sst>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i/>
      <sz val="9"/>
      <name val="Book Antiqua"/>
      <family val="1"/>
    </font>
    <font>
      <b/>
      <sz val="11"/>
      <color rgb="FFEE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0"/>
  <sheetViews>
    <sheetView tabSelected="1" topLeftCell="A15" zoomScale="120" zoomScaleNormal="120" workbookViewId="0">
      <selection activeCell="A114" sqref="A114"/>
    </sheetView>
  </sheetViews>
  <sheetFormatPr defaultColWidth="9.15234375" defaultRowHeight="12" x14ac:dyDescent="0.35"/>
  <cols>
    <col min="1" max="1" width="73.69140625" style="3" customWidth="1"/>
    <col min="2" max="2" width="38.3828125" style="3" customWidth="1"/>
    <col min="3" max="3" width="18.84375" style="2" customWidth="1"/>
    <col min="4" max="4" width="12.84375" style="2" customWidth="1"/>
    <col min="5" max="5" width="11.3828125" style="2" customWidth="1"/>
    <col min="6" max="6" width="9.15234375" style="2" customWidth="1"/>
    <col min="7" max="7" width="29.53515625" style="2" customWidth="1"/>
    <col min="8" max="8" width="14" style="2" hidden="1" customWidth="1"/>
    <col min="9" max="9" width="13.3828125" style="2" hidden="1" customWidth="1"/>
    <col min="10" max="17" width="14.3828125" style="2" hidden="1" customWidth="1"/>
    <col min="18" max="18" width="14.69140625" style="2" hidden="1" customWidth="1"/>
    <col min="19" max="20" width="14" style="2" hidden="1" customWidth="1"/>
    <col min="21" max="22" width="13.84375" style="2" hidden="1" customWidth="1"/>
    <col min="23" max="23" width="13.84375" style="2" customWidth="1"/>
    <col min="24" max="24" width="15.69140625" style="3" hidden="1" customWidth="1"/>
    <col min="25" max="25" width="12.15234375" style="3" bestFit="1" customWidth="1"/>
    <col min="26" max="16384" width="9.15234375" style="3"/>
  </cols>
  <sheetData>
    <row r="1" spans="1:25" ht="20.149999999999999" x14ac:dyDescent="0.5">
      <c r="A1" s="3" t="s">
        <v>10</v>
      </c>
      <c r="B1" s="103" t="s">
        <v>9</v>
      </c>
      <c r="C1" s="104"/>
      <c r="D1" s="104"/>
      <c r="E1" s="104"/>
      <c r="F1" s="104"/>
      <c r="G1" s="104"/>
      <c r="H1" s="10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5" ht="20.149999999999999" x14ac:dyDescent="0.5">
      <c r="B2" s="6"/>
      <c r="C2" s="6"/>
      <c r="D2" s="6"/>
      <c r="E2" s="7"/>
      <c r="F2" s="7"/>
      <c r="G2" s="7"/>
    </row>
    <row r="3" spans="1:25" ht="20.149999999999999" x14ac:dyDescent="0.5">
      <c r="A3" s="4" t="s">
        <v>11</v>
      </c>
      <c r="B3" s="6" t="s">
        <v>7</v>
      </c>
      <c r="C3" s="1"/>
    </row>
    <row r="4" spans="1:25" ht="20.6" thickBot="1" x14ac:dyDescent="0.55000000000000004">
      <c r="A4" s="4"/>
      <c r="B4" s="5"/>
      <c r="C4" s="1"/>
    </row>
    <row r="5" spans="1:25" s="10" customFormat="1" ht="29.6" thickBot="1" x14ac:dyDescent="0.4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69" t="s">
        <v>128</v>
      </c>
      <c r="T5" s="69" t="s">
        <v>131</v>
      </c>
      <c r="U5" s="69" t="s">
        <v>134</v>
      </c>
      <c r="V5" s="69" t="s">
        <v>137</v>
      </c>
      <c r="W5" s="69" t="s">
        <v>143</v>
      </c>
      <c r="X5" s="9" t="s">
        <v>6</v>
      </c>
    </row>
    <row r="6" spans="1:25" s="10" customFormat="1" ht="14.6" x14ac:dyDescent="0.4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31"/>
    </row>
    <row r="7" spans="1:25" s="10" customFormat="1" ht="14.6" x14ac:dyDescent="0.4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5" s="10" customFormat="1" ht="14.6" x14ac:dyDescent="0.4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>
        <v>-151309.71</v>
      </c>
      <c r="X8" s="16">
        <f>SUM(H8:W8)</f>
        <v>743888.29</v>
      </c>
    </row>
    <row r="9" spans="1:25" s="10" customFormat="1" ht="14.6" x14ac:dyDescent="0.4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>
        <v>151309.70999999996</v>
      </c>
      <c r="X9" s="16">
        <f t="shared" ref="X9:X61" si="0">SUM(H9:W9)</f>
        <v>151310.70999999996</v>
      </c>
    </row>
    <row r="10" spans="1:25" s="21" customFormat="1" ht="14.6" hidden="1" x14ac:dyDescent="0.4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6">
        <f t="shared" si="0"/>
        <v>161060</v>
      </c>
    </row>
    <row r="11" spans="1:25" s="10" customFormat="1" ht="14.6" hidden="1" x14ac:dyDescent="0.4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16">
        <f t="shared" si="0"/>
        <v>1</v>
      </c>
    </row>
    <row r="12" spans="1:25" s="21" customFormat="1" ht="14.6" hidden="1" x14ac:dyDescent="0.4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16">
        <f t="shared" si="0"/>
        <v>0</v>
      </c>
    </row>
    <row r="13" spans="1:25" s="21" customFormat="1" ht="14.6" hidden="1" x14ac:dyDescent="0.4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16">
        <f t="shared" si="0"/>
        <v>0</v>
      </c>
    </row>
    <row r="14" spans="1:25" s="21" customFormat="1" ht="14.6" x14ac:dyDescent="0.4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>
        <v>-405221.42</v>
      </c>
      <c r="X14" s="16">
        <f t="shared" si="0"/>
        <v>252982.58000000002</v>
      </c>
    </row>
    <row r="15" spans="1:25" s="21" customFormat="1" ht="14.6" x14ac:dyDescent="0.4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>
        <v>405221.42</v>
      </c>
      <c r="X15" s="16">
        <f t="shared" si="0"/>
        <v>405222.42</v>
      </c>
      <c r="Y15" s="62"/>
    </row>
    <row r="16" spans="1:25" s="21" customFormat="1" ht="14.6" hidden="1" x14ac:dyDescent="0.4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6">
        <f t="shared" si="0"/>
        <v>0</v>
      </c>
    </row>
    <row r="17" spans="1:25" s="10" customFormat="1" ht="14.6" hidden="1" x14ac:dyDescent="0.4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16">
        <f t="shared" si="0"/>
        <v>0</v>
      </c>
    </row>
    <row r="18" spans="1:25" s="10" customFormat="1" ht="14.6" hidden="1" x14ac:dyDescent="0.4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49"/>
      <c r="T18" s="49"/>
      <c r="U18" s="49"/>
      <c r="V18" s="49"/>
      <c r="W18" s="49"/>
      <c r="X18" s="16">
        <f t="shared" si="0"/>
        <v>125611</v>
      </c>
    </row>
    <row r="19" spans="1:25" s="10" customFormat="1" ht="14.6" hidden="1" x14ac:dyDescent="0.4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88">
        <v>1</v>
      </c>
      <c r="O19" s="88"/>
      <c r="P19" s="88"/>
      <c r="Q19" s="88"/>
      <c r="R19" s="88"/>
      <c r="S19" s="88"/>
      <c r="T19" s="88"/>
      <c r="U19" s="88"/>
      <c r="V19" s="88"/>
      <c r="W19" s="88"/>
      <c r="X19" s="16">
        <f t="shared" si="0"/>
        <v>1</v>
      </c>
    </row>
    <row r="20" spans="1:25" s="10" customFormat="1" ht="14.6" x14ac:dyDescent="0.4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88">
        <f>457091-1</f>
        <v>457090</v>
      </c>
      <c r="O20" s="88"/>
      <c r="P20" s="88"/>
      <c r="Q20" s="88"/>
      <c r="R20" s="88"/>
      <c r="S20" s="88"/>
      <c r="T20" s="88"/>
      <c r="U20" s="88"/>
      <c r="V20" s="88"/>
      <c r="W20" s="88">
        <v>-231943.29</v>
      </c>
      <c r="X20" s="16">
        <f t="shared" si="0"/>
        <v>225146.71</v>
      </c>
    </row>
    <row r="21" spans="1:25" s="10" customFormat="1" ht="14.6" x14ac:dyDescent="0.4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88">
        <v>1</v>
      </c>
      <c r="O21" s="88"/>
      <c r="P21" s="88"/>
      <c r="Q21" s="88"/>
      <c r="R21" s="88"/>
      <c r="S21" s="88"/>
      <c r="T21" s="88"/>
      <c r="U21" s="88"/>
      <c r="V21" s="88"/>
      <c r="W21" s="88">
        <v>231943.28999999998</v>
      </c>
      <c r="X21" s="16">
        <f t="shared" si="0"/>
        <v>231944.28999999998</v>
      </c>
      <c r="Y21" s="57"/>
    </row>
    <row r="22" spans="1:25" s="10" customFormat="1" ht="14.6" x14ac:dyDescent="0.4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16">
        <f t="shared" si="0"/>
        <v>0</v>
      </c>
      <c r="Y22" s="57"/>
    </row>
    <row r="23" spans="1:25" s="10" customFormat="1" ht="14.6" hidden="1" x14ac:dyDescent="0.4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16">
        <f t="shared" si="0"/>
        <v>0</v>
      </c>
      <c r="Y23" s="57"/>
    </row>
    <row r="24" spans="1:25" s="10" customFormat="1" ht="14.6" hidden="1" x14ac:dyDescent="0.4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16">
        <f t="shared" si="0"/>
        <v>0</v>
      </c>
    </row>
    <row r="25" spans="1:25" s="10" customFormat="1" ht="14.6" hidden="1" x14ac:dyDescent="0.4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16">
        <f t="shared" si="0"/>
        <v>0</v>
      </c>
    </row>
    <row r="26" spans="1:25" s="10" customFormat="1" ht="14.6" hidden="1" x14ac:dyDescent="0.4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16">
        <f t="shared" si="0"/>
        <v>0</v>
      </c>
    </row>
    <row r="27" spans="1:25" s="10" customFormat="1" ht="14.6" hidden="1" x14ac:dyDescent="0.4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>
        <f t="shared" si="0"/>
        <v>0</v>
      </c>
    </row>
    <row r="28" spans="1:25" s="10" customFormat="1" ht="14.6" hidden="1" x14ac:dyDescent="0.4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6">
        <f t="shared" si="0"/>
        <v>0</v>
      </c>
    </row>
    <row r="29" spans="1:25" s="10" customFormat="1" ht="14.6" hidden="1" x14ac:dyDescent="0.4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6">
        <f t="shared" si="0"/>
        <v>0</v>
      </c>
    </row>
    <row r="30" spans="1:25" s="10" customFormat="1" ht="14.6" hidden="1" x14ac:dyDescent="0.4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6">
        <f t="shared" si="0"/>
        <v>0</v>
      </c>
    </row>
    <row r="31" spans="1:25" s="10" customFormat="1" ht="14.6" hidden="1" x14ac:dyDescent="0.4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6">
        <f t="shared" si="0"/>
        <v>0</v>
      </c>
    </row>
    <row r="32" spans="1:25" s="10" customFormat="1" ht="14.6" hidden="1" x14ac:dyDescent="0.4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6">
        <f t="shared" si="0"/>
        <v>0</v>
      </c>
    </row>
    <row r="33" spans="1:25" s="10" customFormat="1" ht="14.6" hidden="1" x14ac:dyDescent="0.4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16">
        <f t="shared" si="0"/>
        <v>0</v>
      </c>
    </row>
    <row r="34" spans="1:25" s="10" customFormat="1" ht="15.45" hidden="1" x14ac:dyDescent="0.4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>
        <v>41153.870000000003</v>
      </c>
      <c r="U34" s="80"/>
      <c r="V34" s="80"/>
      <c r="W34" s="80"/>
      <c r="X34" s="16">
        <f t="shared" si="0"/>
        <v>83459.760000000009</v>
      </c>
    </row>
    <row r="35" spans="1:25" s="10" customFormat="1" ht="15.45" hidden="1" x14ac:dyDescent="0.4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16">
        <f t="shared" si="0"/>
        <v>1</v>
      </c>
    </row>
    <row r="36" spans="1:25" s="10" customFormat="1" ht="14.6" hidden="1" x14ac:dyDescent="0.4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16">
        <f t="shared" si="0"/>
        <v>0</v>
      </c>
      <c r="Y36" s="57"/>
    </row>
    <row r="37" spans="1:25" s="10" customFormat="1" ht="14.6" hidden="1" x14ac:dyDescent="0.4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16">
        <f t="shared" si="0"/>
        <v>0</v>
      </c>
    </row>
    <row r="38" spans="1:25" s="10" customFormat="1" ht="14.6" hidden="1" x14ac:dyDescent="0.4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16">
        <f t="shared" si="0"/>
        <v>0</v>
      </c>
    </row>
    <row r="39" spans="1:25" s="10" customFormat="1" ht="14.6" hidden="1" x14ac:dyDescent="0.4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16">
        <f t="shared" si="0"/>
        <v>0</v>
      </c>
    </row>
    <row r="40" spans="1:25" s="10" customFormat="1" ht="14.6" hidden="1" x14ac:dyDescent="0.4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16">
        <f t="shared" si="0"/>
        <v>0</v>
      </c>
    </row>
    <row r="41" spans="1:25" s="10" customFormat="1" ht="14.6" hidden="1" x14ac:dyDescent="0.4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16">
        <f t="shared" si="0"/>
        <v>332920.63</v>
      </c>
    </row>
    <row r="42" spans="1:25" s="10" customFormat="1" ht="14.6" hidden="1" x14ac:dyDescent="0.4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16">
        <f t="shared" si="0"/>
        <v>0</v>
      </c>
    </row>
    <row r="43" spans="1:25" s="10" customFormat="1" ht="14.6" hidden="1" x14ac:dyDescent="0.4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16">
        <f t="shared" si="0"/>
        <v>0</v>
      </c>
    </row>
    <row r="44" spans="1:25" s="10" customFormat="1" ht="14.6" x14ac:dyDescent="0.4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16">
        <f t="shared" si="0"/>
        <v>0</v>
      </c>
    </row>
    <row r="45" spans="1:25" s="10" customFormat="1" ht="14.6" x14ac:dyDescent="0.4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16">
        <f t="shared" si="0"/>
        <v>0</v>
      </c>
    </row>
    <row r="46" spans="1:25" s="10" customFormat="1" ht="14.6" x14ac:dyDescent="0.4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16">
        <f t="shared" si="0"/>
        <v>0</v>
      </c>
    </row>
    <row r="47" spans="1:25" s="10" customFormat="1" ht="14.6" x14ac:dyDescent="0.4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60"/>
      <c r="T47" s="60"/>
      <c r="U47" s="60"/>
      <c r="V47" s="60"/>
      <c r="W47" s="60">
        <v>-79367.22</v>
      </c>
      <c r="X47" s="16">
        <f t="shared" si="0"/>
        <v>166300.78</v>
      </c>
    </row>
    <row r="48" spans="1:25" s="10" customFormat="1" ht="14.6" x14ac:dyDescent="0.4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60"/>
      <c r="T48" s="60"/>
      <c r="U48" s="60"/>
      <c r="V48" s="60"/>
      <c r="W48" s="60">
        <v>79367.22</v>
      </c>
      <c r="X48" s="16">
        <f t="shared" si="0"/>
        <v>79368.22</v>
      </c>
    </row>
    <row r="49" spans="1:24" s="10" customFormat="1" ht="14.6" x14ac:dyDescent="0.4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60"/>
      <c r="T49" s="60"/>
      <c r="U49" s="60"/>
      <c r="V49" s="60"/>
      <c r="W49" s="60">
        <v>-2572.88</v>
      </c>
      <c r="X49" s="16">
        <f t="shared" si="0"/>
        <v>30208.12</v>
      </c>
    </row>
    <row r="50" spans="1:24" s="10" customFormat="1" ht="14.6" x14ac:dyDescent="0.4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60"/>
      <c r="T50" s="60"/>
      <c r="U50" s="60"/>
      <c r="V50" s="60"/>
      <c r="W50" s="60">
        <v>2572.880000000001</v>
      </c>
      <c r="X50" s="16">
        <f t="shared" si="0"/>
        <v>2573.880000000001</v>
      </c>
    </row>
    <row r="51" spans="1:24" s="10" customFormat="1" ht="15.45" hidden="1" x14ac:dyDescent="0.4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16">
        <f t="shared" si="0"/>
        <v>1953.12</v>
      </c>
    </row>
    <row r="52" spans="1:24" s="10" customFormat="1" ht="15.45" hidden="1" x14ac:dyDescent="0.4">
      <c r="A52" s="83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16">
        <f t="shared" si="0"/>
        <v>14753.0359728806</v>
      </c>
    </row>
    <row r="53" spans="1:24" s="10" customFormat="1" ht="15.45" hidden="1" x14ac:dyDescent="0.4">
      <c r="A53" s="83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16">
        <f t="shared" si="0"/>
        <v>1</v>
      </c>
    </row>
    <row r="54" spans="1:24" s="10" customFormat="1" ht="15.45" hidden="1" x14ac:dyDescent="0.4">
      <c r="A54" s="83" t="s">
        <v>88</v>
      </c>
      <c r="B54" s="17" t="s">
        <v>56</v>
      </c>
      <c r="C54" s="91" t="s">
        <v>89</v>
      </c>
      <c r="D54" s="92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60"/>
      <c r="T54" s="60"/>
      <c r="U54" s="60"/>
      <c r="V54" s="60"/>
      <c r="W54" s="60"/>
      <c r="X54" s="16">
        <f t="shared" si="0"/>
        <v>1300</v>
      </c>
    </row>
    <row r="55" spans="1:24" s="10" customFormat="1" ht="15.45" hidden="1" x14ac:dyDescent="0.4">
      <c r="A55" s="83" t="s">
        <v>92</v>
      </c>
      <c r="B55" s="17" t="s">
        <v>56</v>
      </c>
      <c r="C55" s="93" t="s">
        <v>93</v>
      </c>
      <c r="D55" s="93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60"/>
      <c r="T55" s="60"/>
      <c r="U55" s="60"/>
      <c r="V55" s="60"/>
      <c r="W55" s="60"/>
      <c r="X55" s="16">
        <f t="shared" si="0"/>
        <v>2823.98</v>
      </c>
    </row>
    <row r="56" spans="1:24" s="10" customFormat="1" ht="15.45" hidden="1" x14ac:dyDescent="0.4">
      <c r="A56" s="83" t="s">
        <v>96</v>
      </c>
      <c r="B56" s="17" t="s">
        <v>56</v>
      </c>
      <c r="C56" s="94" t="s">
        <v>97</v>
      </c>
      <c r="D56" s="94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60"/>
      <c r="T56" s="60"/>
      <c r="U56" s="60"/>
      <c r="V56" s="60"/>
      <c r="W56" s="60"/>
      <c r="X56" s="16">
        <f t="shared" si="0"/>
        <v>4065.35</v>
      </c>
    </row>
    <row r="57" spans="1:24" s="10" customFormat="1" ht="15.45" hidden="1" x14ac:dyDescent="0.4">
      <c r="A57" s="83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60"/>
      <c r="T57" s="60"/>
      <c r="U57" s="60"/>
      <c r="V57" s="60"/>
      <c r="W57" s="60"/>
      <c r="X57" s="16">
        <f t="shared" si="0"/>
        <v>25000</v>
      </c>
    </row>
    <row r="58" spans="1:24" s="10" customFormat="1" ht="15.45" hidden="1" x14ac:dyDescent="0.4">
      <c r="A58" s="83" t="s">
        <v>124</v>
      </c>
      <c r="B58" s="17" t="s">
        <v>56</v>
      </c>
      <c r="C58" s="98" t="s">
        <v>125</v>
      </c>
      <c r="D58" s="99" t="s">
        <v>126</v>
      </c>
      <c r="E58" s="15" t="s">
        <v>127</v>
      </c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430.44</v>
      </c>
      <c r="T58" s="60"/>
      <c r="U58" s="60"/>
      <c r="V58" s="60"/>
      <c r="W58" s="60"/>
      <c r="X58" s="16">
        <f t="shared" si="0"/>
        <v>430.44</v>
      </c>
    </row>
    <row r="59" spans="1:24" s="10" customFormat="1" ht="14.6" hidden="1" x14ac:dyDescent="0.4">
      <c r="A59" s="77" t="s">
        <v>135</v>
      </c>
      <c r="B59" s="17" t="s">
        <v>56</v>
      </c>
      <c r="C59" s="102" t="s">
        <v>136</v>
      </c>
      <c r="D59" s="15" t="s">
        <v>12</v>
      </c>
      <c r="E59" s="15" t="s">
        <v>13</v>
      </c>
      <c r="F59" s="15">
        <v>10.561</v>
      </c>
      <c r="G59" s="14" t="s">
        <v>41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>
        <f>7812.5-1</f>
        <v>7811.5</v>
      </c>
      <c r="V59" s="60">
        <v>-1953.12</v>
      </c>
      <c r="W59" s="60"/>
      <c r="X59" s="16">
        <f t="shared" si="0"/>
        <v>5858.38</v>
      </c>
    </row>
    <row r="60" spans="1:24" s="10" customFormat="1" ht="14.6" hidden="1" x14ac:dyDescent="0.4">
      <c r="A60" s="77" t="s">
        <v>135</v>
      </c>
      <c r="B60" s="17" t="s">
        <v>50</v>
      </c>
      <c r="C60" s="102" t="s">
        <v>136</v>
      </c>
      <c r="D60" s="15" t="s">
        <v>12</v>
      </c>
      <c r="E60" s="15" t="s">
        <v>13</v>
      </c>
      <c r="F60" s="15">
        <v>10.561</v>
      </c>
      <c r="G60" s="14" t="s">
        <v>41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>
        <v>1</v>
      </c>
      <c r="V60" s="60"/>
      <c r="W60" s="60"/>
      <c r="X60" s="16">
        <f t="shared" si="0"/>
        <v>1</v>
      </c>
    </row>
    <row r="61" spans="1:24" s="10" customFormat="1" ht="15.45" x14ac:dyDescent="0.4">
      <c r="A61" s="100"/>
      <c r="B61" s="41"/>
      <c r="C61" s="101"/>
      <c r="D61" s="101"/>
      <c r="E61" s="47"/>
      <c r="F61" s="47"/>
      <c r="G61" s="73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16">
        <f t="shared" si="0"/>
        <v>0</v>
      </c>
    </row>
    <row r="62" spans="1:24" s="10" customFormat="1" ht="14.6" x14ac:dyDescent="0.4">
      <c r="A62" s="40"/>
      <c r="B62" s="41"/>
      <c r="C62" s="47"/>
      <c r="D62" s="47"/>
      <c r="E62" s="47"/>
      <c r="F62" s="41"/>
      <c r="G62" s="17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16"/>
    </row>
    <row r="63" spans="1:24" s="10" customFormat="1" ht="14.6" hidden="1" x14ac:dyDescent="0.4">
      <c r="A63" s="8" t="s">
        <v>8</v>
      </c>
      <c r="B63" s="41"/>
      <c r="C63" s="42"/>
      <c r="D63" s="42"/>
      <c r="E63" s="43"/>
      <c r="F63" s="41"/>
      <c r="G63" s="41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16"/>
    </row>
    <row r="64" spans="1:24" s="10" customFormat="1" ht="14.6" hidden="1" x14ac:dyDescent="0.4">
      <c r="A64" s="15" t="s">
        <v>102</v>
      </c>
      <c r="B64" s="41"/>
      <c r="C64" s="42"/>
      <c r="D64" s="42"/>
      <c r="E64" s="43"/>
      <c r="F64" s="41"/>
      <c r="G64" s="41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16"/>
    </row>
    <row r="65" spans="1:25" s="10" customFormat="1" ht="15.45" hidden="1" x14ac:dyDescent="0.4">
      <c r="A65" s="95" t="s">
        <v>104</v>
      </c>
      <c r="B65" s="17" t="s">
        <v>56</v>
      </c>
      <c r="C65" s="96" t="s">
        <v>105</v>
      </c>
      <c r="D65" s="35" t="s">
        <v>106</v>
      </c>
      <c r="E65" s="36" t="s">
        <v>107</v>
      </c>
      <c r="F65" s="33">
        <v>17.800999999999998</v>
      </c>
      <c r="G65" s="97" t="s">
        <v>27</v>
      </c>
      <c r="H65" s="60"/>
      <c r="I65" s="60"/>
      <c r="J65" s="60"/>
      <c r="K65" s="60"/>
      <c r="L65" s="60"/>
      <c r="M65" s="60"/>
      <c r="N65" s="60"/>
      <c r="O65" s="60"/>
      <c r="P65" s="60">
        <v>19419</v>
      </c>
      <c r="Q65" s="60"/>
      <c r="R65" s="60"/>
      <c r="S65" s="60"/>
      <c r="T65" s="60"/>
      <c r="U65" s="60"/>
      <c r="V65" s="60"/>
      <c r="W65" s="60"/>
      <c r="X65" s="16">
        <f>P65</f>
        <v>19419</v>
      </c>
    </row>
    <row r="66" spans="1:25" s="10" customFormat="1" ht="14.6" hidden="1" x14ac:dyDescent="0.4">
      <c r="A66" s="44"/>
      <c r="B66" s="17"/>
      <c r="C66" s="35"/>
      <c r="D66" s="35"/>
      <c r="E66" s="36"/>
      <c r="F66" s="33"/>
      <c r="G66" s="6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16"/>
    </row>
    <row r="67" spans="1:25" s="10" customFormat="1" ht="14.6" hidden="1" x14ac:dyDescent="0.4">
      <c r="A67" s="44"/>
      <c r="B67" s="17"/>
      <c r="C67" s="35"/>
      <c r="D67" s="35"/>
      <c r="E67" s="36"/>
      <c r="F67" s="33"/>
      <c r="G67" s="63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16"/>
      <c r="Y67" s="45"/>
    </row>
    <row r="68" spans="1:25" s="10" customFormat="1" ht="14.6" hidden="1" x14ac:dyDescent="0.4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16"/>
    </row>
    <row r="69" spans="1:25" s="10" customFormat="1" ht="14.6" hidden="1" x14ac:dyDescent="0.4">
      <c r="A69" s="37"/>
      <c r="B69" s="17"/>
      <c r="C69" s="35"/>
      <c r="D69" s="35"/>
      <c r="E69" s="35"/>
      <c r="F69" s="17"/>
      <c r="G69" s="17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16"/>
    </row>
    <row r="70" spans="1:25" s="21" customFormat="1" ht="14.6" x14ac:dyDescent="0.4">
      <c r="A70" s="50"/>
      <c r="B70" s="51"/>
      <c r="C70" s="52"/>
      <c r="D70" s="52"/>
      <c r="E70" s="52"/>
      <c r="F70" s="53"/>
      <c r="G70" s="53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16"/>
    </row>
    <row r="71" spans="1:25" s="10" customFormat="1" ht="14.6" x14ac:dyDescent="0.4">
      <c r="A71" s="20" t="s">
        <v>0</v>
      </c>
      <c r="B71" s="20"/>
      <c r="C71" s="54"/>
      <c r="D71" s="54"/>
      <c r="E71" s="54"/>
      <c r="F71" s="54"/>
      <c r="G71" s="54"/>
      <c r="H71" s="60">
        <f>SUM(H8:H70)</f>
        <v>1953.12</v>
      </c>
      <c r="I71" s="60">
        <f>SUM(I32:I37)</f>
        <v>42306.89</v>
      </c>
      <c r="J71" s="60">
        <f>SUM(J7:J24)</f>
        <v>1056260</v>
      </c>
      <c r="K71" s="60">
        <f>SUM(K39:K43)</f>
        <v>332920.63</v>
      </c>
      <c r="L71" s="60">
        <f>SUM(L7:L23)</f>
        <v>658205</v>
      </c>
      <c r="M71" s="60">
        <f>SUM(M45:M62)</f>
        <v>14754.0359728806</v>
      </c>
      <c r="N71" s="60">
        <f>SUM(N18:N28)</f>
        <v>582703</v>
      </c>
      <c r="O71" s="60">
        <f>SUM(O45:O57)</f>
        <v>8189.33</v>
      </c>
      <c r="P71" s="60">
        <f>SUM(P65:P66)</f>
        <v>19419</v>
      </c>
      <c r="Q71" s="60">
        <f>SUM(Q47:Q50)</f>
        <v>278451</v>
      </c>
      <c r="R71" s="60">
        <f>SUM(R46:R58)</f>
        <v>25000</v>
      </c>
      <c r="S71" s="60">
        <f>SUM(S46:S62)</f>
        <v>430.44</v>
      </c>
      <c r="T71" s="60">
        <f>SUM(T33:T36)</f>
        <v>41153.870000000003</v>
      </c>
      <c r="U71" s="60">
        <f>SUM(U46:U61)</f>
        <v>7812.5</v>
      </c>
      <c r="V71" s="60">
        <f>SUM(V46:V70)</f>
        <v>-1953.12</v>
      </c>
      <c r="W71" s="60">
        <f>SUM(W7:W62)</f>
        <v>-8.6401996668428183E-11</v>
      </c>
      <c r="X71" s="26"/>
    </row>
    <row r="72" spans="1:25" s="10" customFormat="1" ht="14.6" x14ac:dyDescent="0.4"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5"/>
    </row>
    <row r="73" spans="1:25" ht="14.6" x14ac:dyDescent="0.4">
      <c r="A73" s="21" t="s">
        <v>14</v>
      </c>
    </row>
    <row r="74" spans="1:25" ht="14.6" hidden="1" x14ac:dyDescent="0.4">
      <c r="A74" s="21" t="s">
        <v>39</v>
      </c>
    </row>
    <row r="75" spans="1:25" ht="14.6" hidden="1" x14ac:dyDescent="0.4">
      <c r="A75" s="22" t="s">
        <v>34</v>
      </c>
    </row>
    <row r="76" spans="1:25" ht="14.6" hidden="1" x14ac:dyDescent="0.4">
      <c r="A76" s="21" t="s">
        <v>42</v>
      </c>
    </row>
    <row r="77" spans="1:25" ht="14.6" hidden="1" x14ac:dyDescent="0.4">
      <c r="A77" s="22" t="s">
        <v>43</v>
      </c>
    </row>
    <row r="78" spans="1:25" ht="14.6" hidden="1" x14ac:dyDescent="0.4">
      <c r="A78" s="21" t="s">
        <v>53</v>
      </c>
    </row>
    <row r="79" spans="1:25" ht="14.6" hidden="1" x14ac:dyDescent="0.4">
      <c r="A79" s="22" t="s">
        <v>54</v>
      </c>
    </row>
    <row r="80" spans="1:25" ht="14.6" hidden="1" x14ac:dyDescent="0.4">
      <c r="A80" s="21" t="s">
        <v>62</v>
      </c>
    </row>
    <row r="81" spans="1:23" ht="14.6" hidden="1" x14ac:dyDescent="0.4">
      <c r="A81" s="22" t="s">
        <v>63</v>
      </c>
    </row>
    <row r="82" spans="1:23" ht="14.6" hidden="1" x14ac:dyDescent="0.4">
      <c r="A82" s="21" t="s">
        <v>68</v>
      </c>
    </row>
    <row r="83" spans="1:23" ht="14.6" hidden="1" x14ac:dyDescent="0.4">
      <c r="A83" s="22" t="s">
        <v>69</v>
      </c>
    </row>
    <row r="84" spans="1:23" ht="14.6" hidden="1" x14ac:dyDescent="0.4">
      <c r="A84" s="21" t="s">
        <v>78</v>
      </c>
    </row>
    <row r="85" spans="1:23" ht="14.6" hidden="1" x14ac:dyDescent="0.4">
      <c r="A85" s="22" t="s">
        <v>72</v>
      </c>
    </row>
    <row r="86" spans="1:23" s="85" customFormat="1" ht="12.45" hidden="1" x14ac:dyDescent="0.35">
      <c r="A86" s="84" t="s">
        <v>80</v>
      </c>
      <c r="C86" s="86"/>
      <c r="D86" s="86"/>
      <c r="E86" s="86"/>
      <c r="F86" s="86"/>
      <c r="G86" s="86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</row>
    <row r="87" spans="1:23" hidden="1" x14ac:dyDescent="0.35"/>
    <row r="89" spans="1:23" ht="14.6" hidden="1" x14ac:dyDescent="0.4">
      <c r="A89" s="21" t="s">
        <v>85</v>
      </c>
    </row>
    <row r="90" spans="1:23" ht="14.6" hidden="1" x14ac:dyDescent="0.4">
      <c r="A90" s="22" t="s">
        <v>86</v>
      </c>
    </row>
    <row r="91" spans="1:23" ht="14.6" hidden="1" x14ac:dyDescent="0.4">
      <c r="A91" s="21" t="s">
        <v>100</v>
      </c>
    </row>
    <row r="92" spans="1:23" ht="14.6" hidden="1" x14ac:dyDescent="0.4">
      <c r="A92" s="22" t="s">
        <v>101</v>
      </c>
    </row>
    <row r="93" spans="1:23" ht="14.6" hidden="1" x14ac:dyDescent="0.4">
      <c r="A93" s="21" t="s">
        <v>108</v>
      </c>
    </row>
    <row r="94" spans="1:23" ht="14.6" hidden="1" x14ac:dyDescent="0.4">
      <c r="A94" s="22" t="s">
        <v>109</v>
      </c>
    </row>
    <row r="95" spans="1:23" ht="14.6" hidden="1" x14ac:dyDescent="0.4">
      <c r="A95" s="21" t="s">
        <v>115</v>
      </c>
    </row>
    <row r="96" spans="1:23" ht="14.6" hidden="1" x14ac:dyDescent="0.4">
      <c r="A96" s="22" t="s">
        <v>116</v>
      </c>
    </row>
    <row r="97" spans="1:1" ht="14.6" hidden="1" x14ac:dyDescent="0.4">
      <c r="A97" s="21" t="s">
        <v>123</v>
      </c>
    </row>
    <row r="98" spans="1:1" ht="14.6" hidden="1" x14ac:dyDescent="0.4">
      <c r="A98" s="22" t="s">
        <v>122</v>
      </c>
    </row>
    <row r="99" spans="1:1" ht="14.6" hidden="1" x14ac:dyDescent="0.4">
      <c r="A99" s="21" t="s">
        <v>129</v>
      </c>
    </row>
    <row r="100" spans="1:1" ht="14.6" hidden="1" x14ac:dyDescent="0.4">
      <c r="A100" s="22" t="s">
        <v>101</v>
      </c>
    </row>
    <row r="101" spans="1:1" ht="14.6" hidden="1" x14ac:dyDescent="0.4">
      <c r="A101" s="21" t="s">
        <v>130</v>
      </c>
    </row>
    <row r="102" spans="1:1" ht="14.6" hidden="1" x14ac:dyDescent="0.4">
      <c r="A102" s="22" t="s">
        <v>43</v>
      </c>
    </row>
    <row r="103" spans="1:1" ht="14.6" hidden="1" x14ac:dyDescent="0.4">
      <c r="A103" s="21" t="s">
        <v>133</v>
      </c>
    </row>
    <row r="104" spans="1:1" ht="14.6" hidden="1" x14ac:dyDescent="0.4">
      <c r="A104" s="22" t="s">
        <v>132</v>
      </c>
    </row>
    <row r="105" spans="1:1" ht="14.6" hidden="1" x14ac:dyDescent="0.4">
      <c r="A105" s="21" t="s">
        <v>140</v>
      </c>
    </row>
    <row r="106" spans="1:1" ht="14.6" hidden="1" x14ac:dyDescent="0.4">
      <c r="A106" s="22" t="s">
        <v>138</v>
      </c>
    </row>
    <row r="107" spans="1:1" hidden="1" x14ac:dyDescent="0.35">
      <c r="A107" s="105" t="s">
        <v>139</v>
      </c>
    </row>
    <row r="108" spans="1:1" hidden="1" x14ac:dyDescent="0.35">
      <c r="A108" s="105"/>
    </row>
    <row r="109" spans="1:1" ht="14.6" x14ac:dyDescent="0.4">
      <c r="A109" s="21" t="s">
        <v>141</v>
      </c>
    </row>
    <row r="110" spans="1:1" ht="14.6" x14ac:dyDescent="0.4">
      <c r="A110" s="21" t="s">
        <v>142</v>
      </c>
    </row>
    <row r="111" spans="1:1" ht="14.6" x14ac:dyDescent="0.4">
      <c r="A111" s="21" t="s">
        <v>144</v>
      </c>
    </row>
    <row r="117" spans="1:1" ht="14.6" x14ac:dyDescent="0.4">
      <c r="A117" s="21" t="s">
        <v>28</v>
      </c>
    </row>
    <row r="118" spans="1:1" ht="14.6" x14ac:dyDescent="0.4">
      <c r="A118" s="76" t="s">
        <v>31</v>
      </c>
    </row>
    <row r="119" spans="1:1" ht="14.6" x14ac:dyDescent="0.4">
      <c r="A119" s="21" t="s">
        <v>29</v>
      </c>
    </row>
    <row r="120" spans="1:1" ht="14.6" x14ac:dyDescent="0.4">
      <c r="A120" s="76" t="s">
        <v>30</v>
      </c>
    </row>
  </sheetData>
  <mergeCells count="2">
    <mergeCell ref="B1:H1"/>
    <mergeCell ref="A107:A108"/>
  </mergeCells>
  <phoneticPr fontId="0" type="noConversion"/>
  <hyperlinks>
    <hyperlink ref="A86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2025-07-01T20:53:51Z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