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7B7141E-5189-44C3-8829-B4CE51DD22E2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CAPE" sheetId="2" r:id="rId1"/>
  </sheets>
  <definedNames>
    <definedName name="_xlnm.Print_Area" localSheetId="0">CAPE!$A$1:$H$65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2" l="1"/>
  <c r="O21" i="2"/>
  <c r="O19" i="2"/>
  <c r="O18" i="2"/>
  <c r="N20" i="2"/>
  <c r="N64" i="2"/>
  <c r="N18" i="2"/>
  <c r="O53" i="2"/>
  <c r="M52" i="2"/>
  <c r="O52" i="2" s="1"/>
  <c r="O15" i="2"/>
  <c r="L14" i="2"/>
  <c r="O14" i="2" s="1"/>
  <c r="O41" i="2"/>
  <c r="K64" i="2"/>
  <c r="J10" i="2"/>
  <c r="O10" i="2" s="1"/>
  <c r="J8" i="2"/>
  <c r="O8" i="2" s="1"/>
  <c r="O9" i="2"/>
  <c r="O11" i="2"/>
  <c r="O35" i="2"/>
  <c r="I34" i="2"/>
  <c r="I64" i="2" s="1"/>
  <c r="M64" i="2" l="1"/>
  <c r="L64" i="2"/>
  <c r="O34" i="2"/>
  <c r="J64" i="2"/>
  <c r="O51" i="2"/>
  <c r="H64" i="2"/>
</calcChain>
</file>

<file path=xl/sharedStrings.xml><?xml version="1.0" encoding="utf-8"?>
<sst xmlns="http://schemas.openxmlformats.org/spreadsheetml/2006/main" count="150" uniqueCount="89">
  <si>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</si>
  <si>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</si>
  <si>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</si>
  <si>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</si>
  <si>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</si>
  <si>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</si>
  <si>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</si>
  <si>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</si>
  <si>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</si>
  <si>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</si>
  <si>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</si>
  <si>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</si>
  <si>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</si>
  <si>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</si>
  <si>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</si>
  <si>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</si>
  <si>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</si>
  <si>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</si>
  <si>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</si>
  <si>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</si>
  <si>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</si>
  <si>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</si>
  <si>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</si>
  <si>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</si>
  <si>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</si>
  <si>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</si>
  <si>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</si>
  <si>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</si>
  <si>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CT EOL 23CCJTECVETSUI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</si>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</sst>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3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zoomScale="120" zoomScaleNormal="120" workbookViewId="0">
      <selection activeCell="A30" sqref="A30"/>
    </sheetView>
  </sheetViews>
  <sheetFormatPr defaultColWidth="9.140625" defaultRowHeight="13.5" x14ac:dyDescent="0.25"/>
  <cols>
    <col min="1" max="1" width="39.5703125" style="3" customWidth="1"/>
    <col min="2" max="2" width="32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9" width="13.42578125" style="2" hidden="1" customWidth="1"/>
    <col min="10" max="13" width="14.42578125" style="2" hidden="1" customWidth="1"/>
    <col min="14" max="14" width="14.42578125" style="2" customWidth="1"/>
    <col min="15" max="15" width="12.85546875" style="3" hidden="1" customWidth="1"/>
    <col min="16" max="16" width="12.140625" style="3" bestFit="1" customWidth="1"/>
    <col min="17" max="16384" width="9.140625" style="3"/>
  </cols>
  <sheetData>
    <row r="1" spans="1:16" ht="20.25" x14ac:dyDescent="0.3">
      <c r="A1" s="3" t="s">
        <v>10</v>
      </c>
      <c r="B1" s="93" t="s">
        <v>9</v>
      </c>
      <c r="C1" s="94"/>
      <c r="D1" s="94"/>
      <c r="E1" s="94"/>
      <c r="F1" s="94"/>
      <c r="G1" s="94"/>
      <c r="H1" s="94"/>
      <c r="I1" s="66"/>
      <c r="J1" s="66"/>
      <c r="K1" s="66"/>
      <c r="L1" s="66"/>
      <c r="M1" s="66"/>
      <c r="N1" s="66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11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25</v>
      </c>
      <c r="H5" s="32" t="s">
        <v>37</v>
      </c>
      <c r="I5" s="69" t="s">
        <v>42</v>
      </c>
      <c r="J5" s="69" t="s">
        <v>53</v>
      </c>
      <c r="K5" s="69" t="s">
        <v>63</v>
      </c>
      <c r="L5" s="69" t="s">
        <v>69</v>
      </c>
      <c r="M5" s="69" t="s">
        <v>73</v>
      </c>
      <c r="N5" s="69" t="s">
        <v>83</v>
      </c>
      <c r="O5" s="9" t="s">
        <v>6</v>
      </c>
    </row>
    <row r="6" spans="1:16" s="10" customFormat="1" ht="16.5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31"/>
    </row>
    <row r="7" spans="1:16" s="10" customFormat="1" ht="16.5" x14ac:dyDescent="0.3">
      <c r="A7" s="15" t="s">
        <v>54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6"/>
    </row>
    <row r="8" spans="1:16" s="10" customFormat="1" ht="16.5" hidden="1" x14ac:dyDescent="0.3">
      <c r="A8" s="72" t="s">
        <v>57</v>
      </c>
      <c r="B8" s="17" t="s">
        <v>58</v>
      </c>
      <c r="C8" s="58" t="s">
        <v>59</v>
      </c>
      <c r="D8" s="15" t="s">
        <v>16</v>
      </c>
      <c r="E8" s="15">
        <v>6501</v>
      </c>
      <c r="F8" s="17">
        <v>17.259</v>
      </c>
      <c r="G8" s="75" t="s">
        <v>26</v>
      </c>
      <c r="H8" s="49"/>
      <c r="I8" s="49"/>
      <c r="J8" s="49">
        <f>895199-1</f>
        <v>895198</v>
      </c>
      <c r="K8" s="49"/>
      <c r="L8" s="49"/>
      <c r="M8" s="49"/>
      <c r="N8" s="49"/>
      <c r="O8" s="16">
        <f>SUM(I8:J8)</f>
        <v>895198</v>
      </c>
    </row>
    <row r="9" spans="1:16" s="10" customFormat="1" ht="16.5" hidden="1" x14ac:dyDescent="0.3">
      <c r="A9" s="72" t="s">
        <v>57</v>
      </c>
      <c r="B9" s="17" t="s">
        <v>60</v>
      </c>
      <c r="C9" s="58" t="s">
        <v>59</v>
      </c>
      <c r="D9" s="15" t="s">
        <v>16</v>
      </c>
      <c r="E9" s="15">
        <v>6501</v>
      </c>
      <c r="F9" s="17">
        <v>17.259</v>
      </c>
      <c r="G9" s="75" t="s">
        <v>26</v>
      </c>
      <c r="H9" s="49"/>
      <c r="I9" s="49"/>
      <c r="J9" s="49">
        <v>1</v>
      </c>
      <c r="K9" s="49"/>
      <c r="L9" s="49"/>
      <c r="M9" s="49"/>
      <c r="N9" s="49"/>
      <c r="O9" s="16">
        <f t="shared" ref="O9:O11" si="0">SUM(I9:J9)</f>
        <v>1</v>
      </c>
    </row>
    <row r="10" spans="1:16" s="21" customFormat="1" ht="16.5" hidden="1" x14ac:dyDescent="0.3">
      <c r="A10" s="20" t="s">
        <v>61</v>
      </c>
      <c r="B10" s="17" t="s">
        <v>58</v>
      </c>
      <c r="C10" s="58" t="s">
        <v>62</v>
      </c>
      <c r="D10" s="15" t="s">
        <v>18</v>
      </c>
      <c r="E10" s="15">
        <v>6502</v>
      </c>
      <c r="F10" s="15">
        <v>17.257999999999999</v>
      </c>
      <c r="G10" s="75" t="s">
        <v>26</v>
      </c>
      <c r="H10" s="49"/>
      <c r="I10" s="49"/>
      <c r="J10" s="49">
        <f>161061-1</f>
        <v>161060</v>
      </c>
      <c r="K10" s="49"/>
      <c r="L10" s="49"/>
      <c r="M10" s="49"/>
      <c r="N10" s="49"/>
      <c r="O10" s="16">
        <f t="shared" si="0"/>
        <v>161060</v>
      </c>
    </row>
    <row r="11" spans="1:16" s="10" customFormat="1" ht="16.5" hidden="1" x14ac:dyDescent="0.3">
      <c r="A11" s="20" t="s">
        <v>61</v>
      </c>
      <c r="B11" s="17" t="s">
        <v>60</v>
      </c>
      <c r="C11" s="58" t="s">
        <v>62</v>
      </c>
      <c r="D11" s="15" t="s">
        <v>18</v>
      </c>
      <c r="E11" s="15">
        <v>6502</v>
      </c>
      <c r="F11" s="15">
        <v>17.257999999999999</v>
      </c>
      <c r="G11" s="75" t="s">
        <v>26</v>
      </c>
      <c r="H11" s="49"/>
      <c r="I11" s="49"/>
      <c r="J11" s="49">
        <v>1</v>
      </c>
      <c r="K11" s="49"/>
      <c r="L11" s="49"/>
      <c r="M11" s="49"/>
      <c r="N11" s="49"/>
      <c r="O11" s="16">
        <f t="shared" si="0"/>
        <v>1</v>
      </c>
    </row>
    <row r="12" spans="1:16" s="21" customFormat="1" ht="16.5" hidden="1" x14ac:dyDescent="0.3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16"/>
    </row>
    <row r="13" spans="1:16" s="21" customFormat="1" ht="16.5" hidden="1" x14ac:dyDescent="0.3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16"/>
    </row>
    <row r="14" spans="1:16" s="21" customFormat="1" ht="15" hidden="1" x14ac:dyDescent="0.25">
      <c r="A14" s="20" t="s">
        <v>61</v>
      </c>
      <c r="B14" s="17" t="s">
        <v>58</v>
      </c>
      <c r="C14" s="58" t="s">
        <v>72</v>
      </c>
      <c r="D14" s="15" t="s">
        <v>18</v>
      </c>
      <c r="E14" s="15">
        <v>6502</v>
      </c>
      <c r="F14" s="15">
        <v>17.257999999999999</v>
      </c>
      <c r="G14" s="82" t="s">
        <v>26</v>
      </c>
      <c r="H14" s="49"/>
      <c r="I14" s="49"/>
      <c r="J14" s="49"/>
      <c r="K14" s="49"/>
      <c r="L14" s="49">
        <f>658205-1</f>
        <v>658204</v>
      </c>
      <c r="M14" s="49"/>
      <c r="N14" s="49"/>
      <c r="O14" s="16">
        <f>SUM(L14)</f>
        <v>658204</v>
      </c>
    </row>
    <row r="15" spans="1:16" s="21" customFormat="1" ht="15" hidden="1" x14ac:dyDescent="0.25">
      <c r="A15" s="20" t="s">
        <v>61</v>
      </c>
      <c r="B15" s="17" t="s">
        <v>60</v>
      </c>
      <c r="C15" s="58" t="s">
        <v>72</v>
      </c>
      <c r="D15" s="15" t="s">
        <v>18</v>
      </c>
      <c r="E15" s="15">
        <v>6502</v>
      </c>
      <c r="F15" s="15">
        <v>17.257999999999999</v>
      </c>
      <c r="G15" s="82" t="s">
        <v>26</v>
      </c>
      <c r="H15" s="49"/>
      <c r="I15" s="49"/>
      <c r="J15" s="49"/>
      <c r="K15" s="49"/>
      <c r="L15" s="49">
        <v>1</v>
      </c>
      <c r="M15" s="49"/>
      <c r="N15" s="49"/>
      <c r="O15" s="16">
        <f>SUM(L15)</f>
        <v>1</v>
      </c>
      <c r="P15" s="62"/>
    </row>
    <row r="16" spans="1:16" s="21" customFormat="1" ht="15" hidden="1" x14ac:dyDescent="0.2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16"/>
    </row>
    <row r="17" spans="1:16" s="10" customFormat="1" ht="16.5" hidden="1" x14ac:dyDescent="0.3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16"/>
    </row>
    <row r="18" spans="1:16" s="10" customFormat="1" ht="16.5" x14ac:dyDescent="0.3">
      <c r="A18" s="34" t="s">
        <v>84</v>
      </c>
      <c r="B18" s="17" t="s">
        <v>58</v>
      </c>
      <c r="C18" s="15" t="s">
        <v>85</v>
      </c>
      <c r="D18" s="15" t="s">
        <v>17</v>
      </c>
      <c r="E18" s="15">
        <v>6503</v>
      </c>
      <c r="F18" s="15">
        <v>17.277999999999999</v>
      </c>
      <c r="G18" s="82" t="s">
        <v>26</v>
      </c>
      <c r="H18" s="49"/>
      <c r="I18" s="49"/>
      <c r="J18" s="49"/>
      <c r="K18" s="49"/>
      <c r="L18" s="49"/>
      <c r="M18" s="49"/>
      <c r="N18" s="49">
        <f>125612-1</f>
        <v>125611</v>
      </c>
      <c r="O18" s="90">
        <f>N18</f>
        <v>125611</v>
      </c>
    </row>
    <row r="19" spans="1:16" s="10" customFormat="1" ht="16.5" x14ac:dyDescent="0.3">
      <c r="A19" s="34" t="s">
        <v>84</v>
      </c>
      <c r="B19" s="17" t="s">
        <v>60</v>
      </c>
      <c r="C19" s="15" t="s">
        <v>85</v>
      </c>
      <c r="D19" s="15" t="s">
        <v>17</v>
      </c>
      <c r="E19" s="15">
        <v>6503</v>
      </c>
      <c r="F19" s="15">
        <v>17.277999999999999</v>
      </c>
      <c r="G19" s="82" t="s">
        <v>26</v>
      </c>
      <c r="H19" s="19"/>
      <c r="I19" s="19"/>
      <c r="J19" s="19"/>
      <c r="K19" s="19"/>
      <c r="L19" s="19"/>
      <c r="M19" s="19"/>
      <c r="N19" s="90">
        <v>1</v>
      </c>
      <c r="O19" s="49">
        <f>N19</f>
        <v>1</v>
      </c>
    </row>
    <row r="20" spans="1:16" s="10" customFormat="1" ht="16.5" x14ac:dyDescent="0.3">
      <c r="A20" s="34" t="s">
        <v>84</v>
      </c>
      <c r="B20" s="17" t="s">
        <v>58</v>
      </c>
      <c r="C20" s="15" t="s">
        <v>86</v>
      </c>
      <c r="D20" s="15" t="s">
        <v>17</v>
      </c>
      <c r="E20" s="15">
        <v>6503</v>
      </c>
      <c r="F20" s="15">
        <v>17.277999999999999</v>
      </c>
      <c r="G20" s="82" t="s">
        <v>26</v>
      </c>
      <c r="H20" s="19"/>
      <c r="I20" s="19"/>
      <c r="J20" s="19"/>
      <c r="K20" s="19"/>
      <c r="L20" s="19"/>
      <c r="M20" s="19"/>
      <c r="N20" s="90">
        <f>457091-1</f>
        <v>457090</v>
      </c>
      <c r="O20" s="49">
        <f t="shared" ref="O20:O21" si="1">N20</f>
        <v>457090</v>
      </c>
    </row>
    <row r="21" spans="1:16" s="10" customFormat="1" ht="16.5" x14ac:dyDescent="0.3">
      <c r="A21" s="34" t="s">
        <v>84</v>
      </c>
      <c r="B21" s="17" t="s">
        <v>60</v>
      </c>
      <c r="C21" s="15" t="s">
        <v>86</v>
      </c>
      <c r="D21" s="15" t="s">
        <v>17</v>
      </c>
      <c r="E21" s="15">
        <v>6503</v>
      </c>
      <c r="F21" s="15">
        <v>17.277999999999999</v>
      </c>
      <c r="G21" s="82" t="s">
        <v>26</v>
      </c>
      <c r="H21" s="19"/>
      <c r="I21" s="19"/>
      <c r="J21" s="19"/>
      <c r="K21" s="19"/>
      <c r="L21" s="19"/>
      <c r="M21" s="19"/>
      <c r="N21" s="90">
        <v>1</v>
      </c>
      <c r="O21" s="49">
        <f t="shared" si="1"/>
        <v>1</v>
      </c>
      <c r="P21" s="57"/>
    </row>
    <row r="22" spans="1:16" s="10" customFormat="1" ht="16.5" x14ac:dyDescent="0.3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90"/>
      <c r="O22" s="49"/>
      <c r="P22" s="57"/>
    </row>
    <row r="23" spans="1:16" s="10" customFormat="1" ht="16.5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90"/>
      <c r="O23" s="49"/>
      <c r="P23" s="57"/>
    </row>
    <row r="24" spans="1:16" s="10" customFormat="1" ht="16.5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91"/>
      <c r="O24" s="49"/>
    </row>
    <row r="25" spans="1:16" s="10" customFormat="1" ht="16.5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90"/>
    </row>
    <row r="26" spans="1:16" s="10" customFormat="1" ht="16.5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2"/>
      <c r="O26" s="90"/>
    </row>
    <row r="27" spans="1:16" s="10" customFormat="1" ht="16.5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6"/>
    </row>
    <row r="28" spans="1:16" s="10" customFormat="1" ht="16.5" x14ac:dyDescent="0.3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6"/>
    </row>
    <row r="29" spans="1:16" s="10" customFormat="1" ht="16.5" x14ac:dyDescent="0.3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6"/>
    </row>
    <row r="30" spans="1:16" s="10" customFormat="1" ht="16.5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6"/>
    </row>
    <row r="31" spans="1:16" s="10" customFormat="1" ht="16.5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6"/>
    </row>
    <row r="32" spans="1:16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6"/>
    </row>
    <row r="33" spans="1:16" s="10" customFormat="1" ht="16.5" hidden="1" x14ac:dyDescent="0.3">
      <c r="A33" s="15" t="s">
        <v>46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16"/>
    </row>
    <row r="34" spans="1:16" s="10" customFormat="1" ht="16.5" hidden="1" x14ac:dyDescent="0.3">
      <c r="A34" s="70" t="s">
        <v>47</v>
      </c>
      <c r="B34" s="67" t="s">
        <v>48</v>
      </c>
      <c r="C34" s="15" t="s">
        <v>49</v>
      </c>
      <c r="D34" s="15" t="s">
        <v>50</v>
      </c>
      <c r="E34" s="15" t="s">
        <v>51</v>
      </c>
      <c r="F34" s="15">
        <v>17.225000000000001</v>
      </c>
      <c r="G34" s="78" t="s">
        <v>35</v>
      </c>
      <c r="H34" s="18"/>
      <c r="I34" s="80">
        <f>42306.89-1</f>
        <v>42305.89</v>
      </c>
      <c r="J34" s="80"/>
      <c r="K34" s="80"/>
      <c r="L34" s="80"/>
      <c r="M34" s="80"/>
      <c r="N34" s="80"/>
      <c r="O34" s="16">
        <f>SUM(I34)</f>
        <v>42305.89</v>
      </c>
    </row>
    <row r="35" spans="1:16" s="10" customFormat="1" ht="16.5" hidden="1" x14ac:dyDescent="0.3">
      <c r="A35" s="70" t="s">
        <v>47</v>
      </c>
      <c r="B35" s="71" t="s">
        <v>52</v>
      </c>
      <c r="C35" s="15" t="s">
        <v>49</v>
      </c>
      <c r="D35" s="15" t="s">
        <v>50</v>
      </c>
      <c r="E35" s="15" t="s">
        <v>51</v>
      </c>
      <c r="F35" s="15">
        <v>17.225000000000001</v>
      </c>
      <c r="G35" s="78" t="s">
        <v>35</v>
      </c>
      <c r="H35" s="18"/>
      <c r="I35" s="80">
        <v>1</v>
      </c>
      <c r="J35" s="80"/>
      <c r="K35" s="80"/>
      <c r="L35" s="80"/>
      <c r="M35" s="80"/>
      <c r="N35" s="80"/>
      <c r="O35" s="16">
        <f>SUM(I35)</f>
        <v>1</v>
      </c>
    </row>
    <row r="36" spans="1:16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16"/>
      <c r="P36" s="57"/>
    </row>
    <row r="37" spans="1:16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16"/>
    </row>
    <row r="38" spans="1:16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16"/>
    </row>
    <row r="39" spans="1:16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16"/>
    </row>
    <row r="40" spans="1:16" s="10" customFormat="1" ht="16.5" hidden="1" x14ac:dyDescent="0.3">
      <c r="A40" s="15" t="s">
        <v>66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16"/>
    </row>
    <row r="41" spans="1:16" s="10" customFormat="1" ht="16.5" hidden="1" x14ac:dyDescent="0.3">
      <c r="A41" s="37" t="s">
        <v>67</v>
      </c>
      <c r="B41" s="67" t="s">
        <v>48</v>
      </c>
      <c r="C41" s="15" t="s">
        <v>68</v>
      </c>
      <c r="D41" s="74" t="s">
        <v>22</v>
      </c>
      <c r="E41" s="74" t="s">
        <v>23</v>
      </c>
      <c r="F41" s="17" t="s">
        <v>24</v>
      </c>
      <c r="G41" s="17"/>
      <c r="H41" s="18"/>
      <c r="I41" s="80"/>
      <c r="J41" s="80"/>
      <c r="K41" s="80">
        <v>332920.63</v>
      </c>
      <c r="L41" s="80"/>
      <c r="M41" s="80"/>
      <c r="N41" s="80"/>
      <c r="O41" s="16">
        <f>K41</f>
        <v>332920.63</v>
      </c>
    </row>
    <row r="42" spans="1:16" s="10" customFormat="1" ht="16.5" hidden="1" x14ac:dyDescent="0.3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16"/>
    </row>
    <row r="43" spans="1:16" s="10" customFormat="1" ht="16.5" hidden="1" x14ac:dyDescent="0.3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16"/>
    </row>
    <row r="44" spans="1:16" s="10" customFormat="1" ht="16.5" hidden="1" x14ac:dyDescent="0.3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16"/>
    </row>
    <row r="45" spans="1:16" s="10" customFormat="1" ht="16.5" hidden="1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16"/>
    </row>
    <row r="46" spans="1:16" s="10" customFormat="1" ht="16.5" hidden="1" x14ac:dyDescent="0.3">
      <c r="A46" s="15" t="s">
        <v>38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16"/>
    </row>
    <row r="47" spans="1:16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3" t="s">
        <v>27</v>
      </c>
      <c r="H47" s="60"/>
      <c r="I47" s="60"/>
      <c r="J47" s="60"/>
      <c r="K47" s="60"/>
      <c r="L47" s="60"/>
      <c r="M47" s="60"/>
      <c r="N47" s="60"/>
      <c r="O47" s="16"/>
    </row>
    <row r="48" spans="1:16" s="10" customFormat="1" ht="16.5" hidden="1" x14ac:dyDescent="0.3">
      <c r="A48" s="20"/>
      <c r="B48" s="17"/>
      <c r="C48" s="15"/>
      <c r="D48" s="15" t="s">
        <v>19</v>
      </c>
      <c r="E48" s="15" t="s">
        <v>20</v>
      </c>
      <c r="F48" s="17"/>
      <c r="G48" s="63" t="s">
        <v>27</v>
      </c>
      <c r="H48" s="60"/>
      <c r="I48" s="60"/>
      <c r="J48" s="60"/>
      <c r="K48" s="60"/>
      <c r="L48" s="60"/>
      <c r="M48" s="60"/>
      <c r="N48" s="60"/>
      <c r="O48" s="16"/>
    </row>
    <row r="49" spans="1:16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3" t="s">
        <v>27</v>
      </c>
      <c r="H49" s="60"/>
      <c r="I49" s="60"/>
      <c r="J49" s="60"/>
      <c r="K49" s="60"/>
      <c r="L49" s="60"/>
      <c r="M49" s="60"/>
      <c r="N49" s="60"/>
      <c r="O49" s="16"/>
    </row>
    <row r="50" spans="1:16" s="10" customFormat="1" ht="16.5" hidden="1" x14ac:dyDescent="0.3">
      <c r="A50" s="20"/>
      <c r="B50" s="17"/>
      <c r="C50" s="15"/>
      <c r="D50" s="15" t="s">
        <v>19</v>
      </c>
      <c r="E50" s="15" t="s">
        <v>21</v>
      </c>
      <c r="F50" s="17"/>
      <c r="G50" s="63" t="s">
        <v>27</v>
      </c>
      <c r="H50" s="60"/>
      <c r="I50" s="60"/>
      <c r="J50" s="60"/>
      <c r="K50" s="60"/>
      <c r="L50" s="60"/>
      <c r="M50" s="60"/>
      <c r="N50" s="60"/>
      <c r="O50" s="16"/>
    </row>
    <row r="51" spans="1:16" s="10" customFormat="1" ht="16.5" hidden="1" x14ac:dyDescent="0.3">
      <c r="A51" s="77" t="s">
        <v>34</v>
      </c>
      <c r="B51" s="17" t="s">
        <v>39</v>
      </c>
      <c r="C51" s="79" t="s">
        <v>40</v>
      </c>
      <c r="D51" s="15" t="s">
        <v>13</v>
      </c>
      <c r="E51" s="15" t="s">
        <v>14</v>
      </c>
      <c r="F51" s="15">
        <v>10.561</v>
      </c>
      <c r="G51" s="73" t="s">
        <v>43</v>
      </c>
      <c r="H51" s="60">
        <v>1953.12</v>
      </c>
      <c r="I51" s="60"/>
      <c r="J51" s="60"/>
      <c r="K51" s="60"/>
      <c r="L51" s="60"/>
      <c r="M51" s="60"/>
      <c r="N51" s="60"/>
      <c r="O51" s="16">
        <f>SUM(H51:I51)</f>
        <v>1953.12</v>
      </c>
    </row>
    <row r="52" spans="1:16" s="10" customFormat="1" ht="16.5" hidden="1" x14ac:dyDescent="0.3">
      <c r="A52" s="85" t="s">
        <v>81</v>
      </c>
      <c r="B52" s="17" t="s">
        <v>75</v>
      </c>
      <c r="C52" s="15" t="s">
        <v>76</v>
      </c>
      <c r="D52" s="15" t="s">
        <v>77</v>
      </c>
      <c r="E52" s="15" t="s">
        <v>78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16">
        <f>M52</f>
        <v>14753.0359728806</v>
      </c>
    </row>
    <row r="53" spans="1:16" s="10" customFormat="1" ht="16.5" hidden="1" x14ac:dyDescent="0.3">
      <c r="A53" s="85" t="s">
        <v>81</v>
      </c>
      <c r="B53" s="17" t="s">
        <v>79</v>
      </c>
      <c r="C53" s="15" t="s">
        <v>76</v>
      </c>
      <c r="D53" s="15" t="s">
        <v>77</v>
      </c>
      <c r="E53" s="15" t="s">
        <v>78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16">
        <f>M53</f>
        <v>1</v>
      </c>
    </row>
    <row r="54" spans="1:16" s="10" customFormat="1" ht="16.5" hidden="1" x14ac:dyDescent="0.3">
      <c r="A54" s="83"/>
      <c r="B54" s="41"/>
      <c r="C54" s="84"/>
      <c r="D54" s="47"/>
      <c r="E54" s="47"/>
      <c r="F54" s="47"/>
      <c r="G54" s="73"/>
      <c r="H54" s="60"/>
      <c r="I54" s="60"/>
      <c r="J54" s="60"/>
      <c r="K54" s="60"/>
      <c r="L54" s="60"/>
      <c r="M54" s="60"/>
      <c r="N54" s="60"/>
      <c r="O54" s="16"/>
    </row>
    <row r="55" spans="1:16" s="10" customFormat="1" ht="16.5" hidden="1" x14ac:dyDescent="0.3">
      <c r="A55" s="40"/>
      <c r="B55" s="41"/>
      <c r="C55" s="47"/>
      <c r="D55" s="47"/>
      <c r="E55" s="47"/>
      <c r="F55" s="41"/>
      <c r="G55" s="17"/>
      <c r="H55" s="60"/>
      <c r="I55" s="60"/>
      <c r="J55" s="60"/>
      <c r="K55" s="60"/>
      <c r="L55" s="60"/>
      <c r="M55" s="60"/>
      <c r="N55" s="60"/>
      <c r="O55" s="16"/>
    </row>
    <row r="56" spans="1:16" s="10" customFormat="1" ht="16.5" hidden="1" x14ac:dyDescent="0.3">
      <c r="A56" s="8" t="s">
        <v>8</v>
      </c>
      <c r="B56" s="41"/>
      <c r="C56" s="42"/>
      <c r="D56" s="42"/>
      <c r="E56" s="43"/>
      <c r="F56" s="41"/>
      <c r="G56" s="41"/>
      <c r="H56" s="60"/>
      <c r="I56" s="60"/>
      <c r="J56" s="60"/>
      <c r="K56" s="60"/>
      <c r="L56" s="60"/>
      <c r="M56" s="60"/>
      <c r="N56" s="60"/>
      <c r="O56" s="16"/>
    </row>
    <row r="57" spans="1:16" s="10" customFormat="1" ht="16.5" hidden="1" x14ac:dyDescent="0.3">
      <c r="A57" s="15" t="s">
        <v>28</v>
      </c>
      <c r="B57" s="41"/>
      <c r="C57" s="42"/>
      <c r="D57" s="42"/>
      <c r="E57" s="43"/>
      <c r="F57" s="41"/>
      <c r="G57" s="41"/>
      <c r="H57" s="60"/>
      <c r="I57" s="60"/>
      <c r="J57" s="60"/>
      <c r="K57" s="60"/>
      <c r="L57" s="60"/>
      <c r="M57" s="60"/>
      <c r="N57" s="60"/>
      <c r="O57" s="16"/>
    </row>
    <row r="58" spans="1:16" s="10" customFormat="1" ht="16.5" hidden="1" x14ac:dyDescent="0.3">
      <c r="A58" s="44" t="s">
        <v>12</v>
      </c>
      <c r="B58" s="17"/>
      <c r="C58" s="35"/>
      <c r="D58" s="35"/>
      <c r="E58" s="36"/>
      <c r="F58" s="33"/>
      <c r="G58" s="63" t="s">
        <v>29</v>
      </c>
      <c r="H58" s="60"/>
      <c r="I58" s="60"/>
      <c r="J58" s="60"/>
      <c r="K58" s="60"/>
      <c r="L58" s="60"/>
      <c r="M58" s="60"/>
      <c r="N58" s="60"/>
      <c r="O58" s="16"/>
    </row>
    <row r="59" spans="1:16" s="10" customFormat="1" ht="16.5" hidden="1" x14ac:dyDescent="0.3">
      <c r="A59" s="44" t="s">
        <v>12</v>
      </c>
      <c r="B59" s="17"/>
      <c r="C59" s="35"/>
      <c r="D59" s="35"/>
      <c r="E59" s="36"/>
      <c r="F59" s="33"/>
      <c r="G59" s="63" t="s">
        <v>29</v>
      </c>
      <c r="H59" s="60"/>
      <c r="I59" s="60"/>
      <c r="J59" s="60"/>
      <c r="K59" s="60"/>
      <c r="L59" s="60"/>
      <c r="M59" s="60"/>
      <c r="N59" s="60"/>
      <c r="O59" s="16"/>
    </row>
    <row r="60" spans="1:16" s="10" customFormat="1" ht="16.5" hidden="1" x14ac:dyDescent="0.3">
      <c r="A60" s="44" t="s">
        <v>12</v>
      </c>
      <c r="B60" s="17"/>
      <c r="C60" s="35"/>
      <c r="D60" s="35"/>
      <c r="E60" s="36"/>
      <c r="F60" s="33"/>
      <c r="G60" s="63" t="s">
        <v>29</v>
      </c>
      <c r="H60" s="60"/>
      <c r="I60" s="60"/>
      <c r="J60" s="60"/>
      <c r="K60" s="60"/>
      <c r="L60" s="60"/>
      <c r="M60" s="60"/>
      <c r="N60" s="60"/>
      <c r="O60" s="16"/>
      <c r="P60" s="45"/>
    </row>
    <row r="61" spans="1:16" s="10" customFormat="1" ht="16.5" hidden="1" x14ac:dyDescent="0.3">
      <c r="A61" s="37"/>
      <c r="B61" s="17"/>
      <c r="C61" s="35"/>
      <c r="D61" s="35"/>
      <c r="E61" s="35"/>
      <c r="F61" s="17"/>
      <c r="G61" s="17"/>
      <c r="H61" s="60"/>
      <c r="I61" s="60"/>
      <c r="J61" s="60"/>
      <c r="K61" s="60"/>
      <c r="L61" s="60"/>
      <c r="M61" s="60"/>
      <c r="N61" s="60"/>
      <c r="O61" s="16"/>
    </row>
    <row r="62" spans="1:16" s="10" customFormat="1" ht="16.5" hidden="1" x14ac:dyDescent="0.3">
      <c r="A62" s="37"/>
      <c r="B62" s="17"/>
      <c r="C62" s="35"/>
      <c r="D62" s="35"/>
      <c r="E62" s="35"/>
      <c r="F62" s="17"/>
      <c r="G62" s="17"/>
      <c r="H62" s="60"/>
      <c r="I62" s="60"/>
      <c r="J62" s="60"/>
      <c r="K62" s="60"/>
      <c r="L62" s="60"/>
      <c r="M62" s="60"/>
      <c r="N62" s="60"/>
      <c r="O62" s="16"/>
    </row>
    <row r="63" spans="1:16" s="21" customFormat="1" ht="16.5" x14ac:dyDescent="0.3">
      <c r="A63" s="50"/>
      <c r="B63" s="51"/>
      <c r="C63" s="52"/>
      <c r="D63" s="52"/>
      <c r="E63" s="52"/>
      <c r="F63" s="53"/>
      <c r="G63" s="53"/>
      <c r="H63" s="65"/>
      <c r="I63" s="65"/>
      <c r="J63" s="65"/>
      <c r="K63" s="65"/>
      <c r="L63" s="65"/>
      <c r="M63" s="65"/>
      <c r="N63" s="65"/>
      <c r="O63" s="16"/>
    </row>
    <row r="64" spans="1:16" s="10" customFormat="1" ht="16.5" x14ac:dyDescent="0.3">
      <c r="A64" s="20" t="s">
        <v>0</v>
      </c>
      <c r="B64" s="20"/>
      <c r="C64" s="54"/>
      <c r="D64" s="54"/>
      <c r="E64" s="54"/>
      <c r="F64" s="54"/>
      <c r="G64" s="54"/>
      <c r="H64" s="60">
        <f>SUM(H8:H63)</f>
        <v>1953.12</v>
      </c>
      <c r="I64" s="60">
        <f>SUM(I32:I37)</f>
        <v>42306.89</v>
      </c>
      <c r="J64" s="60">
        <f>SUM(J7:J24)</f>
        <v>1056260</v>
      </c>
      <c r="K64" s="60">
        <f>SUM(K39:K43)</f>
        <v>332920.63</v>
      </c>
      <c r="L64" s="60">
        <f>SUM(L7:L23)</f>
        <v>658205</v>
      </c>
      <c r="M64" s="60">
        <f>SUM(M45:M55)</f>
        <v>14754.0359728806</v>
      </c>
      <c r="N64" s="60">
        <f>SUM(N18:N28)</f>
        <v>582703</v>
      </c>
      <c r="O64" s="26"/>
    </row>
    <row r="65" spans="1:15" s="10" customFormat="1" ht="16.5" x14ac:dyDescent="0.3">
      <c r="B65" s="22"/>
      <c r="C65" s="23"/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5"/>
    </row>
    <row r="66" spans="1:15" ht="15" x14ac:dyDescent="0.25">
      <c r="A66" s="21" t="s">
        <v>15</v>
      </c>
    </row>
    <row r="67" spans="1:15" ht="15" hidden="1" x14ac:dyDescent="0.25">
      <c r="A67" s="21" t="s">
        <v>41</v>
      </c>
    </row>
    <row r="68" spans="1:15" ht="15" hidden="1" x14ac:dyDescent="0.25">
      <c r="A68" s="22" t="s">
        <v>36</v>
      </c>
    </row>
    <row r="69" spans="1:15" ht="15" hidden="1" x14ac:dyDescent="0.25">
      <c r="A69" s="21" t="s">
        <v>44</v>
      </c>
    </row>
    <row r="70" spans="1:15" ht="15" hidden="1" x14ac:dyDescent="0.25">
      <c r="A70" s="22" t="s">
        <v>45</v>
      </c>
    </row>
    <row r="71" spans="1:15" ht="15" hidden="1" x14ac:dyDescent="0.25">
      <c r="A71" s="21" t="s">
        <v>55</v>
      </c>
    </row>
    <row r="72" spans="1:15" ht="15" hidden="1" x14ac:dyDescent="0.25">
      <c r="A72" s="22" t="s">
        <v>56</v>
      </c>
    </row>
    <row r="73" spans="1:15" ht="15" hidden="1" x14ac:dyDescent="0.25">
      <c r="A73" s="21" t="s">
        <v>64</v>
      </c>
    </row>
    <row r="74" spans="1:15" ht="15" hidden="1" x14ac:dyDescent="0.25">
      <c r="A74" s="22" t="s">
        <v>65</v>
      </c>
    </row>
    <row r="75" spans="1:15" ht="15" hidden="1" x14ac:dyDescent="0.25">
      <c r="A75" s="21" t="s">
        <v>70</v>
      </c>
    </row>
    <row r="76" spans="1:15" ht="15" hidden="1" x14ac:dyDescent="0.25">
      <c r="A76" s="22" t="s">
        <v>71</v>
      </c>
    </row>
    <row r="77" spans="1:15" ht="15" hidden="1" x14ac:dyDescent="0.25">
      <c r="A77" s="21" t="s">
        <v>80</v>
      </c>
    </row>
    <row r="78" spans="1:15" ht="15" hidden="1" x14ac:dyDescent="0.25">
      <c r="A78" s="22" t="s">
        <v>74</v>
      </c>
    </row>
    <row r="79" spans="1:15" s="87" customFormat="1" hidden="1" x14ac:dyDescent="0.25">
      <c r="A79" s="86" t="s">
        <v>82</v>
      </c>
      <c r="C79" s="88"/>
      <c r="D79" s="88"/>
      <c r="E79" s="88"/>
      <c r="F79" s="88"/>
      <c r="G79" s="88"/>
      <c r="H79" s="89"/>
      <c r="I79" s="89"/>
      <c r="J79" s="89"/>
      <c r="K79" s="89"/>
      <c r="L79" s="89"/>
      <c r="M79" s="89"/>
      <c r="N79" s="89"/>
    </row>
    <row r="80" spans="1:15" hidden="1" x14ac:dyDescent="0.25"/>
    <row r="82" spans="1:1" ht="15" x14ac:dyDescent="0.25">
      <c r="A82" s="21" t="s">
        <v>87</v>
      </c>
    </row>
    <row r="83" spans="1:1" ht="15" x14ac:dyDescent="0.25">
      <c r="A83" s="22" t="s">
        <v>88</v>
      </c>
    </row>
    <row r="92" spans="1:1" ht="15" x14ac:dyDescent="0.25">
      <c r="A92" s="21" t="s">
        <v>30</v>
      </c>
    </row>
    <row r="93" spans="1:1" ht="15" x14ac:dyDescent="0.25">
      <c r="A93" s="76" t="s">
        <v>33</v>
      </c>
    </row>
    <row r="94" spans="1:1" ht="15" x14ac:dyDescent="0.25">
      <c r="A94" s="21" t="s">
        <v>31</v>
      </c>
    </row>
    <row r="95" spans="1:1" ht="15" x14ac:dyDescent="0.25">
      <c r="A95" s="76" t="s">
        <v>32</v>
      </c>
    </row>
  </sheetData>
  <mergeCells count="1">
    <mergeCell ref="B1:H1"/>
  </mergeCells>
  <phoneticPr fontId="0" type="noConversion"/>
  <hyperlinks>
    <hyperlink ref="A79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2024-11-21T19:52:25Z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