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85B5212D-7BCD-4EE1-8146-0844BF1CC7B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OWELL" sheetId="2" r:id="rId1"/>
  </sheets>
  <definedNames>
    <definedName name="_xlnm.Print_Area" localSheetId="0">LOWELL!$A$1:$H$89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7" i="2" l="1"/>
  <c r="Z33" i="2"/>
  <c r="Z34" i="2"/>
  <c r="X33" i="2"/>
  <c r="X87" i="2" s="1"/>
  <c r="W87" i="2"/>
  <c r="Z32" i="2"/>
  <c r="V87" i="2"/>
  <c r="Z31" i="2"/>
  <c r="U87" i="2"/>
  <c r="Z30" i="2"/>
  <c r="T87" i="2"/>
  <c r="S17" i="2"/>
  <c r="Z17" i="2" s="1"/>
  <c r="S15" i="2"/>
  <c r="Z15" i="2" s="1"/>
  <c r="Z16" i="2"/>
  <c r="Z18" i="2"/>
  <c r="Z19" i="2"/>
  <c r="Z20" i="2"/>
  <c r="Z21" i="2"/>
  <c r="Z22" i="2"/>
  <c r="Z23" i="2"/>
  <c r="Z24" i="2"/>
  <c r="Z25" i="2"/>
  <c r="Z26" i="2"/>
  <c r="Z27" i="2"/>
  <c r="Z28" i="2"/>
  <c r="Z29" i="2"/>
  <c r="Z80" i="2"/>
  <c r="Z81" i="2"/>
  <c r="Z82" i="2"/>
  <c r="Z83" i="2"/>
  <c r="Z84" i="2"/>
  <c r="Z85" i="2"/>
  <c r="Z86" i="2"/>
  <c r="R24" i="2"/>
  <c r="R22" i="2"/>
  <c r="Q87" i="2"/>
  <c r="P87" i="2"/>
  <c r="O66" i="2"/>
  <c r="O68" i="2"/>
  <c r="N20" i="2"/>
  <c r="N87" i="2" s="1"/>
  <c r="M63" i="2"/>
  <c r="M87" i="2" s="1"/>
  <c r="Z8" i="2"/>
  <c r="L87" i="2"/>
  <c r="Z9" i="2"/>
  <c r="K87" i="2"/>
  <c r="J58" i="2"/>
  <c r="J56" i="2"/>
  <c r="I46" i="2"/>
  <c r="H87" i="2"/>
  <c r="O87" i="2" l="1"/>
  <c r="R87" i="2"/>
  <c r="S87" i="2"/>
  <c r="J87" i="2"/>
  <c r="I87" i="2"/>
  <c r="Z10" i="2"/>
  <c r="Z11" i="2"/>
</calcChain>
</file>

<file path=xl/sharedStrings.xml><?xml version="1.0" encoding="utf-8"?>
<sst xmlns="http://schemas.openxmlformats.org/spreadsheetml/2006/main" count="293" uniqueCount="173">
  <si>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</si>
  <si>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</si>
  <si>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</si>
  <si>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</si>
  <si>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</si>
  <si>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</si>
  <si>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</si>
  <si>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</si>
  <si>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</si>
  <si>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</si>
  <si>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</si>
  <si>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</si>
  <si>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</si>
  <si>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</si>
  <si>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</si>
  <si>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</si>
  <si>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</si>
  <si>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</si>
  <si>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</si>
  <si>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</si>
  <si>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</si>
  <si>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</si>
  <si>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</si>
  <si>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</si>
  <si>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</si>
  <si>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</si>
  <si>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</si>
  <si>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</si>
  <si>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</si>
  <si>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</si>
  <si>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</si>
  <si>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</si>
  <si>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</si>
  <si>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</si>
  <si>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</si>
  <si>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</si>
  <si>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</si>
  <si>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</si>
  <si>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</si>
  <si>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</si>
  <si>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</si>
  <si>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</si>
  <si>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</si>
  <si>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</si>
  <si>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</si>
  <si>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</si>
  <si>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</si>
  <si>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</si>
  <si>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</si>
  <si>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</si>
  <si>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</si>
  <si>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</si>
  <si>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</si>
  <si>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</si>
  <si>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</si>
  <si>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</si>
  <si>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</si>
  <si>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</si>
  <si>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</si>
  <si>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</si>
  <si>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</si>
  <si>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</si>
  <si>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</si>
  <si>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</si>
  <si>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</si>
  <si>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</si>
  <si>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</si>
  <si>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</si>
  <si>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</si>
  <si>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</si>
  <si>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</si>
  <si>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</si>
  <si>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</si>
  <si>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</si>
  <si>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</si>
  <si>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</si>
  <si>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</si>
  <si>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</si>
  <si>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</si>
  <si>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</si>
  <si>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</si>
  <si>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</si>
  <si>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</si>
  <si>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</si>
  <si>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</si>
  <si>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</si>
  <si>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</si>
  <si>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</si>
  <si>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</si>
  <si>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</si>
  <si>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</si>
  <si>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</si>
  <si>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</si>
  <si>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</si>
  <si>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</si>
  <si>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</si>
  <si>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</si>
  <si>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</si>
  <si>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</si>
  <si>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</si>
  <si>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</si>
  <si>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</si>
  <si>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</si>
  <si>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</si>
  <si>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</si>
  <si>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</si>
  <si>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</si>
  <si>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</si>
  <si>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</si>
  <si>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</si>
  <si>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</si>
  <si>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</si>
  <si>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</si>
  <si>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</si>
  <si>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</si>
  <si>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</si>
  <si>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</si>
  <si>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</si>
  <si>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</si>
  <si>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</si>
  <si>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</si>
  <si>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</si>
  <si>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</si>
  <si>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</si>
  <si>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</si>
  <si>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</si>
  <si>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</si>
  <si>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</si>
  <si>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</si>
  <si>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</si>
  <si>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</si>
  <si>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</si>
  <si>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</si>
  <si>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</si>
  <si>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</si>
  <si>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</si>
  <si>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</si>
  <si>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</si>
  <si>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</si>
  <si>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</si>
  <si>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</si>
  <si>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</si>
  <si>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</si>
  <si>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</si>
  <si>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</si>
  <si>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</si>
  <si>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</si>
  <si>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</si>
  <si>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</si>
  <si>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</si>
  <si>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</si>
  <si>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</si>
  <si>
    <t>BUDGET #14 FY25</t>
  </si>
  <si>
    <t>BUDGET #14 FY25 MARCH 6, 2025</t>
  </si>
  <si>
    <t>MA SCSEP</t>
  </si>
  <si>
    <t>FAD24A60AD</t>
  </si>
  <si>
    <t>9110-1178</t>
  </si>
  <si>
    <t>K116</t>
  </si>
  <si>
    <t>BUDGET #15 FY25</t>
  </si>
  <si>
    <t>OPERATION ABLE</t>
  </si>
  <si>
    <t>7003-0006</t>
  </si>
  <si>
    <t>K246</t>
  </si>
  <si>
    <t>BUDGET #15  FY25 APRIL 2, 2025</t>
  </si>
  <si>
    <t>DCSSCSEP25</t>
  </si>
  <si>
    <t>BUDGET #16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</si>
  <si>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</si>
  <si>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</si>
  <si>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</si>
  <si>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#16  FY25 MAY 15, 2025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</si>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</sst>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8"/>
  <sheetViews>
    <sheetView tabSelected="1" topLeftCell="A2" zoomScale="120" zoomScaleNormal="120" workbookViewId="0">
      <selection activeCell="A87" sqref="A87"/>
    </sheetView>
  </sheetViews>
  <sheetFormatPr defaultColWidth="9.15234375" defaultRowHeight="12" x14ac:dyDescent="0.35"/>
  <cols>
    <col min="1" max="1" width="88.23046875" style="40" customWidth="1"/>
    <col min="2" max="2" width="38.4609375" style="40" customWidth="1"/>
    <col min="3" max="3" width="19.23046875" style="1" customWidth="1"/>
    <col min="4" max="4" width="16.23046875" style="1" customWidth="1"/>
    <col min="5" max="5" width="11.4609375" style="1" customWidth="1"/>
    <col min="6" max="6" width="9.15234375" style="1" customWidth="1"/>
    <col min="7" max="7" width="22.61328125" style="1" customWidth="1"/>
    <col min="8" max="8" width="17.921875" style="1" hidden="1" customWidth="1"/>
    <col min="9" max="22" width="18" style="1" hidden="1" customWidth="1"/>
    <col min="23" max="24" width="14" style="1" hidden="1" customWidth="1"/>
    <col min="25" max="25" width="14" style="1" customWidth="1"/>
    <col min="26" max="26" width="12.3046875" style="40" hidden="1" customWidth="1"/>
    <col min="27" max="27" width="12" style="40" bestFit="1" customWidth="1"/>
    <col min="28" max="16384" width="9.15234375" style="40"/>
  </cols>
  <sheetData>
    <row r="1" spans="1:26" ht="20.149999999999999" x14ac:dyDescent="0.5">
      <c r="A1" s="40" t="s">
        <v>11</v>
      </c>
      <c r="B1" s="84" t="s">
        <v>10</v>
      </c>
      <c r="C1" s="85"/>
      <c r="D1" s="85"/>
      <c r="E1" s="85"/>
      <c r="F1" s="85"/>
      <c r="G1" s="85"/>
      <c r="H1" s="8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6" ht="20.149999999999999" x14ac:dyDescent="0.5">
      <c r="B2" s="41"/>
      <c r="C2" s="41"/>
      <c r="D2" s="41"/>
      <c r="E2" s="42"/>
      <c r="F2" s="42"/>
      <c r="G2" s="42"/>
    </row>
    <row r="3" spans="1:26" ht="20.149999999999999" x14ac:dyDescent="0.5">
      <c r="A3" s="43" t="s">
        <v>12</v>
      </c>
      <c r="B3" s="41" t="s">
        <v>7</v>
      </c>
      <c r="C3" s="44"/>
    </row>
    <row r="4" spans="1:26" ht="20.6" thickBot="1" x14ac:dyDescent="0.55000000000000004">
      <c r="A4" s="43"/>
      <c r="B4" s="45"/>
      <c r="C4" s="44"/>
    </row>
    <row r="5" spans="1:26" s="13" customFormat="1" ht="32.049999999999997" customHeight="1" thickBot="1" x14ac:dyDescent="0.4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54" t="s">
        <v>148</v>
      </c>
      <c r="V5" s="54" t="s">
        <v>152</v>
      </c>
      <c r="W5" s="54" t="s">
        <v>158</v>
      </c>
      <c r="X5" s="54" t="s">
        <v>164</v>
      </c>
      <c r="Y5" s="54" t="s">
        <v>169</v>
      </c>
      <c r="Z5" s="33" t="s">
        <v>6</v>
      </c>
    </row>
    <row r="6" spans="1:26" s="13" customFormat="1" ht="14.6" hidden="1" x14ac:dyDescent="0.4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24"/>
    </row>
    <row r="7" spans="1:26" s="13" customFormat="1" ht="14.6" hidden="1" x14ac:dyDescent="0.4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6" s="13" customFormat="1" ht="15" hidden="1" x14ac:dyDescent="0.4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0">
        <f>L8</f>
        <v>95000</v>
      </c>
    </row>
    <row r="9" spans="1:26" s="13" customFormat="1" ht="14.6" hidden="1" x14ac:dyDescent="0.4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0">
        <f>K9</f>
        <v>439277.71</v>
      </c>
    </row>
    <row r="10" spans="1:26" s="13" customFormat="1" ht="14.6" hidden="1" x14ac:dyDescent="0.4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60">
        <f>SUM(H10:H10)</f>
        <v>0</v>
      </c>
    </row>
    <row r="11" spans="1:26" s="13" customFormat="1" ht="14.6" hidden="1" x14ac:dyDescent="0.4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0">
        <f>SUM(H11:H11)</f>
        <v>0</v>
      </c>
    </row>
    <row r="12" spans="1:26" s="13" customFormat="1" ht="14.6" hidden="1" x14ac:dyDescent="0.4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0"/>
    </row>
    <row r="13" spans="1:26" s="13" customFormat="1" ht="14.6" x14ac:dyDescent="0.4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0"/>
    </row>
    <row r="14" spans="1:26" s="13" customFormat="1" ht="14.05" customHeight="1" x14ac:dyDescent="0.4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0"/>
    </row>
    <row r="15" spans="1:26" s="13" customFormat="1" ht="14.6" hidden="1" x14ac:dyDescent="0.4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6"/>
      <c r="W15" s="66"/>
      <c r="X15" s="66"/>
      <c r="Y15" s="66"/>
      <c r="Z15" s="60">
        <f>S15</f>
        <v>122631.22</v>
      </c>
    </row>
    <row r="16" spans="1:26" s="13" customFormat="1" ht="14.6" hidden="1" x14ac:dyDescent="0.4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6"/>
      <c r="W16" s="66"/>
      <c r="X16" s="66"/>
      <c r="Y16" s="66"/>
      <c r="Z16" s="60">
        <f t="shared" ref="Z16:Z82" si="0">S16</f>
        <v>1</v>
      </c>
    </row>
    <row r="17" spans="1:26" s="13" customFormat="1" ht="14.6" hidden="1" x14ac:dyDescent="0.4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6"/>
      <c r="W17" s="66"/>
      <c r="X17" s="66"/>
      <c r="Y17" s="66"/>
      <c r="Z17" s="60">
        <f t="shared" si="0"/>
        <v>37742</v>
      </c>
    </row>
    <row r="18" spans="1:26" s="13" customFormat="1" ht="14.6" hidden="1" x14ac:dyDescent="0.4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6"/>
      <c r="W18" s="66"/>
      <c r="X18" s="66"/>
      <c r="Y18" s="66"/>
      <c r="Z18" s="60">
        <f t="shared" si="0"/>
        <v>1</v>
      </c>
    </row>
    <row r="19" spans="1:26" s="13" customFormat="1" ht="15.45" hidden="1" x14ac:dyDescent="0.4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0">
        <f t="shared" si="0"/>
        <v>0</v>
      </c>
    </row>
    <row r="20" spans="1:26" s="13" customFormat="1" ht="15.45" hidden="1" x14ac:dyDescent="0.4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0">
        <f t="shared" si="0"/>
        <v>0</v>
      </c>
    </row>
    <row r="21" spans="1:26" s="13" customFormat="1" ht="15.45" hidden="1" x14ac:dyDescent="0.4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0">
        <f t="shared" si="0"/>
        <v>0</v>
      </c>
    </row>
    <row r="22" spans="1:26" s="13" customFormat="1" ht="15.45" hidden="1" x14ac:dyDescent="0.4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4"/>
      <c r="W22" s="64"/>
      <c r="X22" s="64"/>
      <c r="Y22" s="64"/>
      <c r="Z22" s="60">
        <f t="shared" si="0"/>
        <v>0</v>
      </c>
    </row>
    <row r="23" spans="1:26" s="13" customFormat="1" ht="15.45" hidden="1" x14ac:dyDescent="0.4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4"/>
      <c r="W23" s="64"/>
      <c r="X23" s="64"/>
      <c r="Y23" s="64"/>
      <c r="Z23" s="60">
        <f t="shared" si="0"/>
        <v>0</v>
      </c>
    </row>
    <row r="24" spans="1:26" s="13" customFormat="1" ht="15.45" hidden="1" x14ac:dyDescent="0.4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4"/>
      <c r="W24" s="64"/>
      <c r="X24" s="64"/>
      <c r="Y24" s="64"/>
      <c r="Z24" s="60">
        <f t="shared" si="0"/>
        <v>0</v>
      </c>
    </row>
    <row r="25" spans="1:26" s="13" customFormat="1" ht="15.45" hidden="1" x14ac:dyDescent="0.4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4"/>
      <c r="W25" s="64"/>
      <c r="X25" s="64"/>
      <c r="Y25" s="64"/>
      <c r="Z25" s="60">
        <f t="shared" si="0"/>
        <v>0</v>
      </c>
    </row>
    <row r="26" spans="1:26" s="13" customFormat="1" ht="15.45" hidden="1" x14ac:dyDescent="0.4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4"/>
      <c r="W26" s="64"/>
      <c r="X26" s="64"/>
      <c r="Y26" s="64"/>
      <c r="Z26" s="60">
        <f t="shared" si="0"/>
        <v>0</v>
      </c>
    </row>
    <row r="27" spans="1:26" s="13" customFormat="1" ht="15.45" hidden="1" x14ac:dyDescent="0.4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4"/>
      <c r="W27" s="64"/>
      <c r="X27" s="64"/>
      <c r="Y27" s="64"/>
      <c r="Z27" s="60">
        <f t="shared" si="0"/>
        <v>0</v>
      </c>
    </row>
    <row r="28" spans="1:26" s="13" customFormat="1" ht="15.45" hidden="1" x14ac:dyDescent="0.4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4"/>
      <c r="W28" s="64"/>
      <c r="X28" s="64"/>
      <c r="Y28" s="64"/>
      <c r="Z28" s="60">
        <f t="shared" si="0"/>
        <v>0</v>
      </c>
    </row>
    <row r="29" spans="1:26" s="13" customFormat="1" ht="15.45" hidden="1" x14ac:dyDescent="0.4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4"/>
      <c r="W29" s="64"/>
      <c r="X29" s="64"/>
      <c r="Y29" s="64"/>
      <c r="Z29" s="60">
        <f t="shared" si="0"/>
        <v>0</v>
      </c>
    </row>
    <row r="30" spans="1:26" s="13" customFormat="1" ht="15.45" hidden="1" x14ac:dyDescent="0.4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4"/>
      <c r="W30" s="64"/>
      <c r="X30" s="64"/>
      <c r="Y30" s="64"/>
      <c r="Z30" s="60">
        <f>T30</f>
        <v>45409.09</v>
      </c>
    </row>
    <row r="31" spans="1:26" s="13" customFormat="1" ht="15.45" hidden="1" x14ac:dyDescent="0.4">
      <c r="A31" s="74" t="s">
        <v>154</v>
      </c>
      <c r="B31" s="10" t="s">
        <v>65</v>
      </c>
      <c r="C31" s="81" t="s">
        <v>155</v>
      </c>
      <c r="D31" s="61" t="s">
        <v>156</v>
      </c>
      <c r="E31" s="8" t="s">
        <v>157</v>
      </c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>
        <v>1537.47</v>
      </c>
      <c r="W31" s="64"/>
      <c r="X31" s="64"/>
      <c r="Y31" s="64"/>
      <c r="Z31" s="60">
        <f>V31</f>
        <v>1537.47</v>
      </c>
    </row>
    <row r="32" spans="1:26" s="13" customFormat="1" ht="15.45" hidden="1" x14ac:dyDescent="0.4">
      <c r="A32" s="63" t="s">
        <v>159</v>
      </c>
      <c r="B32" s="10" t="s">
        <v>65</v>
      </c>
      <c r="C32" s="83" t="s">
        <v>163</v>
      </c>
      <c r="D32" s="82" t="s">
        <v>160</v>
      </c>
      <c r="E32" s="8" t="s">
        <v>161</v>
      </c>
      <c r="F32" s="8"/>
      <c r="G32" s="47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1926.67</v>
      </c>
      <c r="X32" s="64"/>
      <c r="Y32" s="64"/>
      <c r="Z32" s="60">
        <f>W32</f>
        <v>1926.67</v>
      </c>
    </row>
    <row r="33" spans="1:26" s="13" customFormat="1" ht="14.6" x14ac:dyDescent="0.4">
      <c r="A33" s="63" t="s">
        <v>165</v>
      </c>
      <c r="B33" s="10" t="s">
        <v>65</v>
      </c>
      <c r="C33" s="79" t="s">
        <v>166</v>
      </c>
      <c r="D33" s="8" t="s">
        <v>16</v>
      </c>
      <c r="E33" s="8" t="s">
        <v>17</v>
      </c>
      <c r="F33" s="8">
        <v>10.561</v>
      </c>
      <c r="G33" s="7" t="s">
        <v>51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>
        <f>13599.7543384559-1</f>
        <v>13598.754338455899</v>
      </c>
      <c r="Y33" s="64">
        <v>-2919.6765351238719</v>
      </c>
      <c r="Z33" s="60">
        <f>SUM(X33:Y33)</f>
        <v>10679.077803332028</v>
      </c>
    </row>
    <row r="34" spans="1:26" s="13" customFormat="1" ht="14.6" hidden="1" x14ac:dyDescent="0.4">
      <c r="A34" s="63" t="s">
        <v>165</v>
      </c>
      <c r="B34" s="10" t="s">
        <v>60</v>
      </c>
      <c r="C34" s="79" t="s">
        <v>166</v>
      </c>
      <c r="D34" s="8" t="s">
        <v>16</v>
      </c>
      <c r="E34" s="8" t="s">
        <v>17</v>
      </c>
      <c r="F34" s="8">
        <v>10.561</v>
      </c>
      <c r="G34" s="7" t="s">
        <v>51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>
        <v>1</v>
      </c>
      <c r="Y34" s="35"/>
      <c r="Z34" s="60">
        <f>X34</f>
        <v>1</v>
      </c>
    </row>
    <row r="35" spans="1:26" s="13" customFormat="1" ht="15.45" hidden="1" x14ac:dyDescent="0.4">
      <c r="A35" s="3" t="s">
        <v>8</v>
      </c>
      <c r="B35" s="10"/>
      <c r="C35" s="47"/>
      <c r="D35" s="8"/>
      <c r="E35" s="47"/>
      <c r="F35" s="10"/>
      <c r="G35" s="10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60"/>
    </row>
    <row r="36" spans="1:26" s="38" customFormat="1" ht="14.6" hidden="1" x14ac:dyDescent="0.4">
      <c r="A36" s="8" t="s">
        <v>31</v>
      </c>
      <c r="B36" s="4"/>
      <c r="C36" s="7"/>
      <c r="D36" s="7"/>
      <c r="E36" s="4"/>
      <c r="F36" s="4"/>
      <c r="G36" s="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60"/>
    </row>
    <row r="37" spans="1:26" s="13" customFormat="1" ht="14.6" hidden="1" x14ac:dyDescent="0.4">
      <c r="A37" s="25" t="s">
        <v>35</v>
      </c>
      <c r="B37" s="10" t="s">
        <v>18</v>
      </c>
      <c r="C37" s="8" t="s">
        <v>36</v>
      </c>
      <c r="D37" s="37" t="s">
        <v>14</v>
      </c>
      <c r="E37" s="37" t="s">
        <v>37</v>
      </c>
      <c r="F37" s="8">
        <v>17.245000000000001</v>
      </c>
      <c r="G37" s="61" t="s">
        <v>32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60"/>
    </row>
    <row r="38" spans="1:26" s="38" customFormat="1" ht="14.6" hidden="1" x14ac:dyDescent="0.4">
      <c r="A38" s="25" t="s">
        <v>35</v>
      </c>
      <c r="B38" s="10" t="s">
        <v>38</v>
      </c>
      <c r="C38" s="8" t="s">
        <v>36</v>
      </c>
      <c r="D38" s="37" t="s">
        <v>14</v>
      </c>
      <c r="E38" s="37" t="s">
        <v>37</v>
      </c>
      <c r="F38" s="8">
        <v>17.245000000000001</v>
      </c>
      <c r="G38" s="61" t="s">
        <v>32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60"/>
    </row>
    <row r="39" spans="1:26" s="38" customFormat="1" ht="14.6" hidden="1" x14ac:dyDescent="0.4">
      <c r="A39" s="25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60"/>
    </row>
    <row r="40" spans="1:26" s="38" customFormat="1" ht="14.6" hidden="1" x14ac:dyDescent="0.4">
      <c r="A40" s="31"/>
      <c r="B40" s="32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60"/>
    </row>
    <row r="41" spans="1:26" s="38" customFormat="1" ht="14.6" hidden="1" x14ac:dyDescent="0.4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60"/>
    </row>
    <row r="42" spans="1:26" s="38" customFormat="1" ht="14.6" hidden="1" x14ac:dyDescent="0.4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60"/>
    </row>
    <row r="43" spans="1:26" s="13" customFormat="1" ht="14.6" hidden="1" x14ac:dyDescent="0.4">
      <c r="A43" s="15"/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60"/>
    </row>
    <row r="44" spans="1:26" s="13" customFormat="1" ht="14.6" hidden="1" x14ac:dyDescent="0.4">
      <c r="A44" s="21" t="s">
        <v>8</v>
      </c>
      <c r="B44" s="4"/>
      <c r="C44" s="5"/>
      <c r="D44" s="5"/>
      <c r="E44" s="6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60"/>
    </row>
    <row r="45" spans="1:26" s="13" customFormat="1" ht="14.6" hidden="1" x14ac:dyDescent="0.4">
      <c r="A45" s="8" t="s">
        <v>54</v>
      </c>
      <c r="B45" s="4"/>
      <c r="C45" s="5"/>
      <c r="D45" s="5"/>
      <c r="E45" s="6"/>
      <c r="F45" s="7"/>
      <c r="G45" s="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60"/>
    </row>
    <row r="46" spans="1:26" s="13" customFormat="1" ht="15.45" hidden="1" x14ac:dyDescent="0.4">
      <c r="A46" s="55" t="s">
        <v>55</v>
      </c>
      <c r="B46" s="52" t="s">
        <v>56</v>
      </c>
      <c r="C46" s="8" t="s">
        <v>57</v>
      </c>
      <c r="D46" s="8" t="s">
        <v>58</v>
      </c>
      <c r="E46" s="8" t="s">
        <v>59</v>
      </c>
      <c r="F46" s="8">
        <v>17.225000000000001</v>
      </c>
      <c r="G46" s="68" t="s">
        <v>44</v>
      </c>
      <c r="H46" s="35"/>
      <c r="I46" s="35">
        <f>276572-1</f>
        <v>276571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60"/>
    </row>
    <row r="47" spans="1:26" s="13" customFormat="1" ht="15.45" hidden="1" x14ac:dyDescent="0.4">
      <c r="A47" s="55" t="s">
        <v>55</v>
      </c>
      <c r="B47" s="56" t="s">
        <v>60</v>
      </c>
      <c r="C47" s="8" t="s">
        <v>57</v>
      </c>
      <c r="D47" s="8" t="s">
        <v>58</v>
      </c>
      <c r="E47" s="8" t="s">
        <v>59</v>
      </c>
      <c r="F47" s="8">
        <v>17.225000000000001</v>
      </c>
      <c r="G47" s="68" t="s">
        <v>44</v>
      </c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60"/>
    </row>
    <row r="48" spans="1:26" s="13" customFormat="1" ht="14.6" hidden="1" x14ac:dyDescent="0.4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60"/>
    </row>
    <row r="49" spans="1:27" s="13" customFormat="1" ht="14.6" hidden="1" x14ac:dyDescent="0.4">
      <c r="A49" s="31"/>
      <c r="B49" s="10"/>
      <c r="C49" s="8"/>
      <c r="D49" s="8"/>
      <c r="E49" s="8"/>
      <c r="F49" s="8"/>
      <c r="G49" s="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60"/>
    </row>
    <row r="50" spans="1:27" s="13" customFormat="1" ht="14.6" hidden="1" x14ac:dyDescent="0.4">
      <c r="A50" s="31"/>
      <c r="B50" s="10"/>
      <c r="C50" s="8"/>
      <c r="D50" s="8"/>
      <c r="E50" s="8"/>
      <c r="F50" s="8"/>
      <c r="G50" s="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60"/>
      <c r="AA50" s="39"/>
    </row>
    <row r="51" spans="1:27" s="13" customFormat="1" ht="14.6" hidden="1" x14ac:dyDescent="0.4">
      <c r="A51"/>
      <c r="B51"/>
      <c r="C51" s="8"/>
      <c r="D51" s="8"/>
      <c r="E51" s="8"/>
      <c r="F51" s="30"/>
      <c r="G51" s="30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60"/>
    </row>
    <row r="52" spans="1:27" s="13" customFormat="1" ht="14.6" hidden="1" x14ac:dyDescent="0.4">
      <c r="A52" s="14"/>
      <c r="B52" s="10"/>
      <c r="C52" s="8"/>
      <c r="D52" s="8"/>
      <c r="E52" s="8"/>
      <c r="F52" s="30"/>
      <c r="G52" s="3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60"/>
    </row>
    <row r="53" spans="1:27" s="38" customFormat="1" ht="14.05" hidden="1" customHeight="1" x14ac:dyDescent="0.4">
      <c r="A53" s="15"/>
      <c r="B53" s="4"/>
      <c r="C53" s="5"/>
      <c r="D53" s="5"/>
      <c r="E53" s="5"/>
      <c r="F53" s="4"/>
      <c r="G53" s="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60"/>
    </row>
    <row r="54" spans="1:27" s="38" customFormat="1" ht="14.6" hidden="1" x14ac:dyDescent="0.4">
      <c r="A54" s="21" t="s">
        <v>8</v>
      </c>
      <c r="B54" s="4"/>
      <c r="C54" s="5"/>
      <c r="D54" s="5"/>
      <c r="E54" s="5"/>
      <c r="F54" s="4"/>
      <c r="G54" s="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60"/>
    </row>
    <row r="55" spans="1:27" s="38" customFormat="1" ht="14.6" hidden="1" x14ac:dyDescent="0.4">
      <c r="A55" s="8" t="s">
        <v>63</v>
      </c>
      <c r="B55" s="4"/>
      <c r="C55" s="5"/>
      <c r="D55" s="5"/>
      <c r="E55" s="5"/>
      <c r="F55" s="7"/>
      <c r="G55" s="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60"/>
    </row>
    <row r="56" spans="1:27" s="13" customFormat="1" ht="14.6" hidden="1" x14ac:dyDescent="0.4">
      <c r="A56" s="57" t="s">
        <v>64</v>
      </c>
      <c r="B56" s="10" t="s">
        <v>65</v>
      </c>
      <c r="C56" s="37" t="s">
        <v>66</v>
      </c>
      <c r="D56" s="8" t="s">
        <v>19</v>
      </c>
      <c r="E56" s="7">
        <v>6501</v>
      </c>
      <c r="F56" s="10">
        <v>17.259</v>
      </c>
      <c r="G56" s="62" t="s">
        <v>33</v>
      </c>
      <c r="H56" s="34"/>
      <c r="I56" s="34"/>
      <c r="J56" s="34">
        <f>479406-1</f>
        <v>479405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60"/>
    </row>
    <row r="57" spans="1:27" s="13" customFormat="1" ht="14.6" hidden="1" x14ac:dyDescent="0.4">
      <c r="A57" s="57" t="s">
        <v>64</v>
      </c>
      <c r="B57" s="10" t="s">
        <v>67</v>
      </c>
      <c r="C57" s="37" t="s">
        <v>66</v>
      </c>
      <c r="D57" s="8" t="s">
        <v>19</v>
      </c>
      <c r="E57" s="7">
        <v>6501</v>
      </c>
      <c r="F57" s="10">
        <v>17.259</v>
      </c>
      <c r="G57" s="62" t="s">
        <v>33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60"/>
    </row>
    <row r="58" spans="1:27" s="13" customFormat="1" ht="14.6" hidden="1" x14ac:dyDescent="0.4">
      <c r="A58" s="14" t="s">
        <v>68</v>
      </c>
      <c r="B58" s="10" t="s">
        <v>65</v>
      </c>
      <c r="C58" s="37" t="s">
        <v>69</v>
      </c>
      <c r="D58" s="8" t="s">
        <v>23</v>
      </c>
      <c r="E58" s="8">
        <v>6502</v>
      </c>
      <c r="F58" s="8">
        <v>17.257999999999999</v>
      </c>
      <c r="G58" s="62" t="s">
        <v>33</v>
      </c>
      <c r="H58" s="35"/>
      <c r="I58" s="35"/>
      <c r="J58" s="35">
        <f>87129-1</f>
        <v>87128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60"/>
    </row>
    <row r="59" spans="1:27" s="13" customFormat="1" ht="14.6" hidden="1" x14ac:dyDescent="0.4">
      <c r="A59" s="14" t="s">
        <v>68</v>
      </c>
      <c r="B59" s="10" t="s">
        <v>67</v>
      </c>
      <c r="C59" s="37" t="s">
        <v>69</v>
      </c>
      <c r="D59" s="8" t="s">
        <v>23</v>
      </c>
      <c r="E59" s="8">
        <v>6502</v>
      </c>
      <c r="F59" s="8">
        <v>17.257999999999999</v>
      </c>
      <c r="G59" s="62" t="s">
        <v>33</v>
      </c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60"/>
    </row>
    <row r="60" spans="1:27" s="38" customFormat="1" ht="14.6" hidden="1" x14ac:dyDescent="0.4">
      <c r="A60" s="25"/>
      <c r="B60" s="10"/>
      <c r="C60" s="8"/>
      <c r="D60" s="8" t="s">
        <v>20</v>
      </c>
      <c r="E60" s="8">
        <v>6503</v>
      </c>
      <c r="F60" s="8">
        <v>17.277999999999999</v>
      </c>
      <c r="G60" s="62" t="s">
        <v>33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60"/>
    </row>
    <row r="61" spans="1:27" s="38" customFormat="1" ht="14.6" hidden="1" x14ac:dyDescent="0.4">
      <c r="A61" s="25"/>
      <c r="B61" s="10"/>
      <c r="C61" s="8"/>
      <c r="D61" s="8" t="s">
        <v>20</v>
      </c>
      <c r="E61" s="8">
        <v>6503</v>
      </c>
      <c r="F61" s="8">
        <v>17.277999999999999</v>
      </c>
      <c r="G61" s="62" t="s">
        <v>33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60"/>
    </row>
    <row r="62" spans="1:27" s="38" customFormat="1" ht="14.6" hidden="1" x14ac:dyDescent="0.4">
      <c r="A62" s="25"/>
      <c r="B62" s="10"/>
      <c r="C62" s="8"/>
      <c r="D62" s="8"/>
      <c r="E62" s="8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60"/>
    </row>
    <row r="63" spans="1:27" s="38" customFormat="1" ht="14.6" hidden="1" x14ac:dyDescent="0.4">
      <c r="A63" s="14" t="s">
        <v>68</v>
      </c>
      <c r="B63" s="10" t="s">
        <v>65</v>
      </c>
      <c r="C63" s="37" t="s">
        <v>86</v>
      </c>
      <c r="D63" s="8" t="s">
        <v>23</v>
      </c>
      <c r="E63" s="8">
        <v>6502</v>
      </c>
      <c r="F63" s="8">
        <v>17.257999999999999</v>
      </c>
      <c r="G63" s="69" t="s">
        <v>33</v>
      </c>
      <c r="H63" s="34"/>
      <c r="I63" s="34"/>
      <c r="J63" s="34"/>
      <c r="K63" s="34"/>
      <c r="L63" s="34"/>
      <c r="M63" s="34">
        <f>356067-1</f>
        <v>356066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60"/>
    </row>
    <row r="64" spans="1:27" s="38" customFormat="1" ht="14.6" hidden="1" x14ac:dyDescent="0.4">
      <c r="A64" s="14" t="s">
        <v>68</v>
      </c>
      <c r="B64" s="10" t="s">
        <v>67</v>
      </c>
      <c r="C64" s="37" t="s">
        <v>86</v>
      </c>
      <c r="D64" s="8" t="s">
        <v>23</v>
      </c>
      <c r="E64" s="8">
        <v>6502</v>
      </c>
      <c r="F64" s="8">
        <v>17.257999999999999</v>
      </c>
      <c r="G64" s="69" t="s">
        <v>33</v>
      </c>
      <c r="H64" s="34"/>
      <c r="I64" s="34"/>
      <c r="J64" s="34"/>
      <c r="K64" s="34"/>
      <c r="L64" s="34"/>
      <c r="M64" s="34">
        <v>1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60"/>
    </row>
    <row r="65" spans="1:26" s="38" customFormat="1" ht="14.6" hidden="1" x14ac:dyDescent="0.4">
      <c r="A65" s="25"/>
      <c r="B65" s="36"/>
      <c r="C65" s="33"/>
      <c r="D65" s="8"/>
      <c r="E65" s="10"/>
      <c r="F65" s="8"/>
      <c r="G65" s="6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60"/>
    </row>
    <row r="66" spans="1:26" s="38" customFormat="1" ht="14.6" hidden="1" x14ac:dyDescent="0.4">
      <c r="A66" s="25" t="s">
        <v>100</v>
      </c>
      <c r="B66" s="10" t="s">
        <v>65</v>
      </c>
      <c r="C66" s="8" t="s">
        <v>101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132547-1</f>
        <v>132546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60"/>
    </row>
    <row r="67" spans="1:26" s="38" customFormat="1" ht="14.6" hidden="1" x14ac:dyDescent="0.4">
      <c r="A67" s="25" t="s">
        <v>100</v>
      </c>
      <c r="B67" s="10" t="s">
        <v>67</v>
      </c>
      <c r="C67" s="8" t="s">
        <v>101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60"/>
    </row>
    <row r="68" spans="1:26" s="13" customFormat="1" ht="14.6" hidden="1" x14ac:dyDescent="0.4">
      <c r="A68" s="25" t="s">
        <v>100</v>
      </c>
      <c r="B68" s="10" t="s">
        <v>65</v>
      </c>
      <c r="C68" s="8" t="s">
        <v>102</v>
      </c>
      <c r="D68" s="8" t="s">
        <v>20</v>
      </c>
      <c r="E68" s="8">
        <v>6503</v>
      </c>
      <c r="F68" s="8">
        <v>17.277999999999999</v>
      </c>
      <c r="G68" s="75" t="s">
        <v>33</v>
      </c>
      <c r="H68" s="34"/>
      <c r="I68" s="34"/>
      <c r="J68" s="34"/>
      <c r="K68" s="34"/>
      <c r="L68" s="34"/>
      <c r="M68" s="34"/>
      <c r="N68" s="34"/>
      <c r="O68" s="34">
        <f>482330-1</f>
        <v>482329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60"/>
    </row>
    <row r="69" spans="1:26" s="13" customFormat="1" ht="14.6" hidden="1" x14ac:dyDescent="0.4">
      <c r="A69" s="25" t="s">
        <v>100</v>
      </c>
      <c r="B69" s="10" t="s">
        <v>67</v>
      </c>
      <c r="C69" s="8" t="s">
        <v>102</v>
      </c>
      <c r="D69" s="8" t="s">
        <v>20</v>
      </c>
      <c r="E69" s="8">
        <v>6503</v>
      </c>
      <c r="F69" s="8">
        <v>17.277999999999999</v>
      </c>
      <c r="G69" s="75" t="s">
        <v>33</v>
      </c>
      <c r="H69" s="34"/>
      <c r="I69" s="34"/>
      <c r="J69" s="34"/>
      <c r="K69" s="34"/>
      <c r="L69" s="34"/>
      <c r="M69" s="34"/>
      <c r="N69" s="34"/>
      <c r="O69" s="34">
        <v>1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60"/>
    </row>
    <row r="70" spans="1:26" s="13" customFormat="1" ht="14.6" hidden="1" x14ac:dyDescent="0.4">
      <c r="A70" s="80" t="s">
        <v>149</v>
      </c>
      <c r="B70" s="10" t="s">
        <v>65</v>
      </c>
      <c r="C70" s="8" t="s">
        <v>102</v>
      </c>
      <c r="D70" s="8" t="s">
        <v>20</v>
      </c>
      <c r="E70" s="8">
        <v>6523</v>
      </c>
      <c r="F70" s="8">
        <v>17.277999999999999</v>
      </c>
      <c r="G70" s="75" t="s">
        <v>33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>
        <v>14123</v>
      </c>
      <c r="V70" s="34"/>
      <c r="W70" s="34"/>
      <c r="X70" s="34"/>
      <c r="Y70" s="34"/>
      <c r="Z70" s="60"/>
    </row>
    <row r="71" spans="1:26" s="13" customFormat="1" ht="14.6" hidden="1" x14ac:dyDescent="0.4">
      <c r="A71" s="25"/>
      <c r="B71" s="36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60"/>
    </row>
    <row r="72" spans="1:26" s="13" customFormat="1" ht="14.6" hidden="1" x14ac:dyDescent="0.4">
      <c r="A72" s="25"/>
      <c r="B72" s="10"/>
      <c r="C72" s="33"/>
      <c r="D72" s="8"/>
      <c r="E72" s="10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60"/>
    </row>
    <row r="73" spans="1:26" s="13" customFormat="1" ht="14.6" hidden="1" x14ac:dyDescent="0.4">
      <c r="A73" s="25"/>
      <c r="B73" s="10"/>
      <c r="C73" s="33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60"/>
    </row>
    <row r="74" spans="1:26" s="13" customFormat="1" ht="14.6" hidden="1" x14ac:dyDescent="0.4">
      <c r="A74" s="67"/>
      <c r="B74" s="10"/>
      <c r="C74" s="37"/>
      <c r="D74" s="37"/>
      <c r="E74" s="37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60"/>
    </row>
    <row r="75" spans="1:26" s="13" customFormat="1" ht="14.6" hidden="1" x14ac:dyDescent="0.4">
      <c r="A75" s="25"/>
      <c r="B75" s="10"/>
      <c r="C75" s="37"/>
      <c r="D75" s="8"/>
      <c r="E75" s="48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60"/>
    </row>
    <row r="76" spans="1:26" s="13" customFormat="1" ht="14.6" hidden="1" x14ac:dyDescent="0.4">
      <c r="A76" s="29"/>
      <c r="B76" s="36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60"/>
    </row>
    <row r="77" spans="1:26" s="13" customFormat="1" ht="14.6" hidden="1" x14ac:dyDescent="0.4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60"/>
    </row>
    <row r="78" spans="1:26" s="13" customFormat="1" ht="14.6" hidden="1" x14ac:dyDescent="0.4">
      <c r="A78" s="29"/>
      <c r="B78" s="10"/>
      <c r="C78" s="33"/>
      <c r="D78" s="8"/>
      <c r="E78" s="49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60"/>
    </row>
    <row r="79" spans="1:26" s="13" customFormat="1" ht="14.6" x14ac:dyDescent="0.4">
      <c r="A79" s="29"/>
      <c r="B79" s="10"/>
      <c r="C79" s="33"/>
      <c r="D79" s="8"/>
      <c r="E79" s="49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60"/>
    </row>
    <row r="80" spans="1:26" s="13" customFormat="1" ht="14.6" hidden="1" x14ac:dyDescent="0.4">
      <c r="A80" s="25"/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60">
        <f t="shared" si="0"/>
        <v>0</v>
      </c>
    </row>
    <row r="81" spans="1:26" s="13" customFormat="1" ht="14.6" hidden="1" x14ac:dyDescent="0.4">
      <c r="A81" s="21" t="s">
        <v>8</v>
      </c>
      <c r="B81" s="10"/>
      <c r="C81" s="8"/>
      <c r="D81" s="8"/>
      <c r="E81" s="10"/>
      <c r="F81" s="8"/>
      <c r="G81" s="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60">
        <f t="shared" si="0"/>
        <v>0</v>
      </c>
    </row>
    <row r="82" spans="1:26" s="13" customFormat="1" ht="14.6" hidden="1" x14ac:dyDescent="0.4">
      <c r="A82" s="8" t="s">
        <v>125</v>
      </c>
      <c r="B82" s="10"/>
      <c r="C82" s="8"/>
      <c r="D82" s="8"/>
      <c r="E82" s="10"/>
      <c r="F82" s="8"/>
      <c r="G82" s="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60">
        <f t="shared" si="0"/>
        <v>0</v>
      </c>
    </row>
    <row r="83" spans="1:26" s="13" customFormat="1" ht="15.45" hidden="1" x14ac:dyDescent="0.4">
      <c r="A83" s="76" t="s">
        <v>126</v>
      </c>
      <c r="B83" s="10" t="s">
        <v>65</v>
      </c>
      <c r="C83" s="77" t="s">
        <v>127</v>
      </c>
      <c r="D83" s="23" t="s">
        <v>128</v>
      </c>
      <c r="E83" s="26" t="s">
        <v>129</v>
      </c>
      <c r="F83" s="33">
        <v>17.800999999999998</v>
      </c>
      <c r="G83" s="68" t="s">
        <v>34</v>
      </c>
      <c r="H83" s="34"/>
      <c r="I83" s="34"/>
      <c r="J83" s="34"/>
      <c r="K83" s="34"/>
      <c r="L83" s="34"/>
      <c r="M83" s="34"/>
      <c r="N83" s="34"/>
      <c r="O83" s="34"/>
      <c r="P83" s="34"/>
      <c r="Q83" s="34">
        <v>13615</v>
      </c>
      <c r="R83" s="34"/>
      <c r="S83" s="34"/>
      <c r="T83" s="34"/>
      <c r="U83" s="34"/>
      <c r="V83" s="34"/>
      <c r="W83" s="34"/>
      <c r="X83" s="34"/>
      <c r="Y83" s="34"/>
      <c r="Z83" s="60">
        <f t="shared" ref="Z83:Z86" si="1">S83</f>
        <v>0</v>
      </c>
    </row>
    <row r="84" spans="1:26" s="13" customFormat="1" ht="14.6" hidden="1" x14ac:dyDescent="0.4">
      <c r="A84" s="29"/>
      <c r="B84" s="10"/>
      <c r="C84" s="23"/>
      <c r="D84" s="23"/>
      <c r="E84" s="26"/>
      <c r="F84" s="33"/>
      <c r="G84" s="6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60">
        <f t="shared" si="1"/>
        <v>0</v>
      </c>
    </row>
    <row r="85" spans="1:26" s="13" customFormat="1" ht="14.6" hidden="1" x14ac:dyDescent="0.4">
      <c r="A85" s="25"/>
      <c r="B85" s="10"/>
      <c r="C85" s="23"/>
      <c r="D85" s="23"/>
      <c r="E85" s="28"/>
      <c r="F85" s="10"/>
      <c r="G85" s="10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60">
        <f t="shared" si="1"/>
        <v>0</v>
      </c>
    </row>
    <row r="86" spans="1:26" s="13" customFormat="1" ht="14.6" hidden="1" x14ac:dyDescent="0.4">
      <c r="A86" s="12"/>
      <c r="B86" s="12"/>
      <c r="C86" s="12"/>
      <c r="D86" s="7"/>
      <c r="E86" s="7"/>
      <c r="F86" s="7"/>
      <c r="G86" s="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60">
        <f t="shared" si="1"/>
        <v>0</v>
      </c>
    </row>
    <row r="87" spans="1:26" s="13" customFormat="1" ht="14.6" x14ac:dyDescent="0.4">
      <c r="A87" s="14" t="s">
        <v>0</v>
      </c>
      <c r="B87" s="14"/>
      <c r="C87" s="16"/>
      <c r="D87" s="16"/>
      <c r="E87" s="16"/>
      <c r="F87" s="16"/>
      <c r="G87" s="16"/>
      <c r="H87" s="35">
        <f>SUM(H19:H86)</f>
        <v>4856.3400000000011</v>
      </c>
      <c r="I87" s="35">
        <f>SUM(I34:I86)</f>
        <v>276572</v>
      </c>
      <c r="J87" s="35">
        <f>SUM(J56:J77)</f>
        <v>566535</v>
      </c>
      <c r="K87" s="35">
        <f>SUM(K7:K11)</f>
        <v>439277.71</v>
      </c>
      <c r="L87" s="35">
        <f>SUM(L7:L8)</f>
        <v>95000</v>
      </c>
      <c r="M87" s="35">
        <f>SUM(M55:M64)</f>
        <v>356067</v>
      </c>
      <c r="N87" s="35">
        <f>SUM(N13:N33)</f>
        <v>136505.81</v>
      </c>
      <c r="O87" s="35">
        <f>SUM(O65:O70)</f>
        <v>614877</v>
      </c>
      <c r="P87" s="35">
        <f>SUM(P26:P33)</f>
        <v>27973.58</v>
      </c>
      <c r="Q87" s="35">
        <f>SUM(Q81:Q86)</f>
        <v>13615</v>
      </c>
      <c r="R87" s="35">
        <f>SUM(R14:R86)</f>
        <v>707692</v>
      </c>
      <c r="S87" s="35">
        <f>SUM(S13:S86)</f>
        <v>160375.22</v>
      </c>
      <c r="T87" s="35">
        <f>SUM(T12:T34)</f>
        <v>45409.09</v>
      </c>
      <c r="U87" s="35">
        <f>SUM(U55:U73)</f>
        <v>14123</v>
      </c>
      <c r="V87" s="35">
        <f>SUM(V14:V31)</f>
        <v>1537.47</v>
      </c>
      <c r="W87" s="35">
        <f>SUM(W14:W33)</f>
        <v>1926.67</v>
      </c>
      <c r="X87" s="35">
        <f>SUM(X33:X34)</f>
        <v>13599.754338455899</v>
      </c>
      <c r="Y87" s="35">
        <f>SUM(Y33:Y34)</f>
        <v>-2919.6765351238719</v>
      </c>
      <c r="Z87" s="60"/>
    </row>
    <row r="88" spans="1:26" s="13" customFormat="1" ht="14.6" x14ac:dyDescent="0.4">
      <c r="A88" s="50"/>
      <c r="B88" s="50"/>
      <c r="C88" s="17"/>
      <c r="D88" s="17"/>
      <c r="E88" s="17"/>
      <c r="F88" s="17"/>
      <c r="G88" s="17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9"/>
    </row>
    <row r="89" spans="1:26" s="13" customFormat="1" ht="14.6" x14ac:dyDescent="0.4">
      <c r="A89" s="3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6" s="13" customFormat="1" ht="14.6" x14ac:dyDescent="0.4">
      <c r="A90" s="38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6" s="13" customFormat="1" ht="14.6" hidden="1" x14ac:dyDescent="0.4">
      <c r="A91" s="38" t="s">
        <v>48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6" s="13" customFormat="1" ht="14.6" hidden="1" x14ac:dyDescent="0.4">
      <c r="A92" s="50" t="s">
        <v>45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6" ht="14.6" hidden="1" x14ac:dyDescent="0.4">
      <c r="A93" s="38" t="s">
        <v>52</v>
      </c>
    </row>
    <row r="94" spans="1:26" ht="14.6" hidden="1" x14ac:dyDescent="0.4">
      <c r="A94" s="50" t="s">
        <v>53</v>
      </c>
    </row>
    <row r="95" spans="1:26" ht="14.6" hidden="1" x14ac:dyDescent="0.4">
      <c r="A95" s="38" t="s">
        <v>70</v>
      </c>
    </row>
    <row r="96" spans="1:26" ht="14.6" hidden="1" x14ac:dyDescent="0.4">
      <c r="A96" s="50" t="s">
        <v>71</v>
      </c>
    </row>
    <row r="97" spans="1:13" ht="14.6" hidden="1" x14ac:dyDescent="0.4">
      <c r="A97" s="38" t="s">
        <v>73</v>
      </c>
    </row>
    <row r="98" spans="1:13" ht="14.6" hidden="1" x14ac:dyDescent="0.4">
      <c r="A98" s="50" t="s">
        <v>74</v>
      </c>
    </row>
    <row r="99" spans="1:13" ht="14.6" hidden="1" x14ac:dyDescent="0.4">
      <c r="A99" s="38" t="s">
        <v>82</v>
      </c>
    </row>
    <row r="100" spans="1:13" ht="14.6" hidden="1" x14ac:dyDescent="0.4">
      <c r="A100" s="50" t="s">
        <v>81</v>
      </c>
    </row>
    <row r="101" spans="1:13" ht="14.6" hidden="1" x14ac:dyDescent="0.4">
      <c r="A101" s="38" t="s">
        <v>85</v>
      </c>
    </row>
    <row r="102" spans="1:13" ht="14.6" hidden="1" x14ac:dyDescent="0.4">
      <c r="A102" s="50" t="s">
        <v>84</v>
      </c>
    </row>
    <row r="103" spans="1:13" ht="14.6" hidden="1" x14ac:dyDescent="0.4">
      <c r="A103" s="38" t="s">
        <v>94</v>
      </c>
    </row>
    <row r="104" spans="1:13" ht="14.6" hidden="1" x14ac:dyDescent="0.4">
      <c r="A104" s="50" t="s">
        <v>88</v>
      </c>
    </row>
    <row r="105" spans="1:13" s="71" customFormat="1" ht="12.45" hidden="1" x14ac:dyDescent="0.35">
      <c r="A105" s="70" t="s">
        <v>95</v>
      </c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3"/>
    </row>
    <row r="107" spans="1:13" ht="14.6" hidden="1" x14ac:dyDescent="0.4">
      <c r="A107" s="38" t="s">
        <v>98</v>
      </c>
    </row>
    <row r="108" spans="1:13" ht="14.6" hidden="1" x14ac:dyDescent="0.4">
      <c r="A108" s="50" t="s">
        <v>97</v>
      </c>
    </row>
    <row r="109" spans="1:13" ht="14.6" hidden="1" x14ac:dyDescent="0.4">
      <c r="A109" s="38" t="s">
        <v>104</v>
      </c>
    </row>
    <row r="110" spans="1:13" ht="14.6" hidden="1" x14ac:dyDescent="0.4">
      <c r="A110" s="50" t="s">
        <v>103</v>
      </c>
    </row>
    <row r="111" spans="1:13" ht="14.6" hidden="1" x14ac:dyDescent="0.4">
      <c r="A111" s="38" t="s">
        <v>124</v>
      </c>
    </row>
    <row r="112" spans="1:13" ht="14.6" hidden="1" x14ac:dyDescent="0.4">
      <c r="A112" s="50" t="s">
        <v>123</v>
      </c>
    </row>
    <row r="113" spans="1:1" ht="14.6" hidden="1" x14ac:dyDescent="0.4">
      <c r="A113" s="38" t="s">
        <v>133</v>
      </c>
    </row>
    <row r="114" spans="1:1" ht="14.6" hidden="1" x14ac:dyDescent="0.4">
      <c r="A114" s="50" t="s">
        <v>88</v>
      </c>
    </row>
    <row r="115" spans="1:1" ht="14.6" hidden="1" x14ac:dyDescent="0.4">
      <c r="A115" s="38" t="s">
        <v>140</v>
      </c>
    </row>
    <row r="116" spans="1:1" ht="14.6" hidden="1" x14ac:dyDescent="0.4">
      <c r="A116" s="50" t="s">
        <v>139</v>
      </c>
    </row>
    <row r="117" spans="1:1" ht="14.6" hidden="1" x14ac:dyDescent="0.4">
      <c r="A117" s="38" t="s">
        <v>147</v>
      </c>
    </row>
    <row r="118" spans="1:1" ht="14.6" hidden="1" x14ac:dyDescent="0.4">
      <c r="A118" s="50" t="s">
        <v>146</v>
      </c>
    </row>
    <row r="119" spans="1:1" ht="14.6" hidden="1" x14ac:dyDescent="0.4">
      <c r="A119" s="38" t="s">
        <v>151</v>
      </c>
    </row>
    <row r="120" spans="1:1" ht="14.6" hidden="1" x14ac:dyDescent="0.4">
      <c r="A120" s="50" t="s">
        <v>150</v>
      </c>
    </row>
    <row r="121" spans="1:1" ht="14.6" hidden="1" x14ac:dyDescent="0.4">
      <c r="A121" s="38" t="s">
        <v>153</v>
      </c>
    </row>
    <row r="122" spans="1:1" ht="14.6" hidden="1" x14ac:dyDescent="0.4">
      <c r="A122" s="50" t="s">
        <v>103</v>
      </c>
    </row>
    <row r="123" spans="1:1" ht="14.6" hidden="1" x14ac:dyDescent="0.4">
      <c r="A123" s="38" t="s">
        <v>162</v>
      </c>
    </row>
    <row r="124" spans="1:1" ht="14.6" hidden="1" x14ac:dyDescent="0.4">
      <c r="A124" s="50" t="s">
        <v>103</v>
      </c>
    </row>
    <row r="125" spans="1:1" ht="14.6" hidden="1" x14ac:dyDescent="0.4">
      <c r="A125" s="38" t="s">
        <v>168</v>
      </c>
    </row>
    <row r="126" spans="1:1" ht="14.6" hidden="1" x14ac:dyDescent="0.4">
      <c r="A126" s="50" t="s">
        <v>167</v>
      </c>
    </row>
    <row r="127" spans="1:1" ht="14.6" x14ac:dyDescent="0.4">
      <c r="A127" s="38" t="s">
        <v>172</v>
      </c>
    </row>
    <row r="128" spans="1:1" ht="14.6" x14ac:dyDescent="0.4">
      <c r="A128" s="50" t="s">
        <v>170</v>
      </c>
    </row>
    <row r="129" spans="1:1" x14ac:dyDescent="0.35">
      <c r="A129" s="86" t="s">
        <v>171</v>
      </c>
    </row>
    <row r="130" spans="1:1" x14ac:dyDescent="0.35">
      <c r="A130" s="86"/>
    </row>
    <row r="135" spans="1:1" ht="14.6" x14ac:dyDescent="0.4">
      <c r="A135" s="13" t="s">
        <v>39</v>
      </c>
    </row>
    <row r="136" spans="1:1" ht="14.6" x14ac:dyDescent="0.4">
      <c r="A136" s="13" t="s">
        <v>42</v>
      </c>
    </row>
    <row r="137" spans="1:1" ht="14.6" x14ac:dyDescent="0.4">
      <c r="A137" s="13" t="s">
        <v>40</v>
      </c>
    </row>
    <row r="138" spans="1:1" ht="14.6" x14ac:dyDescent="0.4">
      <c r="A138" s="13" t="s">
        <v>41</v>
      </c>
    </row>
  </sheetData>
  <mergeCells count="2">
    <mergeCell ref="B1:H1"/>
    <mergeCell ref="A129:A130"/>
  </mergeCells>
  <phoneticPr fontId="0" type="noConversion"/>
  <hyperlinks>
    <hyperlink ref="A105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2025-06-09T12:33:24Z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