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9C8396B-6CCF-44DF-B713-54C4297D92BF}" xr6:coauthVersionLast="47" xr6:coauthVersionMax="47" xr10:uidLastSave="{00000000-0000-0000-0000-000000000000}"/>
  <bookViews>
    <workbookView xWindow="3495" yWindow="3495" windowWidth="21600" windowHeight="11325" xr2:uid="{00000000-000D-0000-FFFF-FFFF00000000}"/>
  </bookViews>
  <sheets>
    <sheet name="METRO N REB" sheetId="2" r:id="rId1"/>
  </sheets>
  <definedNames>
    <definedName name="_xlnm.Print_Area" localSheetId="0">'METRO N REB'!$A$1:$F$79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7" i="2" l="1"/>
  <c r="Z28" i="2"/>
  <c r="Z27" i="2"/>
  <c r="Z53" i="2"/>
  <c r="X77" i="2"/>
  <c r="Z52" i="2"/>
  <c r="W77" i="2"/>
  <c r="Z22" i="2"/>
  <c r="V77" i="2"/>
  <c r="Z51" i="2"/>
  <c r="U77" i="2"/>
  <c r="Z72" i="2"/>
  <c r="T77" i="2"/>
  <c r="Z48" i="2"/>
  <c r="Z49" i="2"/>
  <c r="Z50" i="2"/>
  <c r="Z47" i="2"/>
  <c r="S77" i="2"/>
  <c r="Z21" i="2"/>
  <c r="Z19" i="2"/>
  <c r="R18" i="2"/>
  <c r="R20" i="2"/>
  <c r="Z20" i="2" s="1"/>
  <c r="Q45" i="2"/>
  <c r="Z16" i="2"/>
  <c r="P15" i="2"/>
  <c r="P77" i="2" s="1"/>
  <c r="O77" i="2"/>
  <c r="Z71" i="2"/>
  <c r="N77" i="2"/>
  <c r="Z58" i="2"/>
  <c r="M77" i="2"/>
  <c r="L77" i="2"/>
  <c r="K39" i="2"/>
  <c r="K41" i="2"/>
  <c r="J10" i="2"/>
  <c r="Z10" i="2" s="1"/>
  <c r="J8" i="2"/>
  <c r="Z8" i="2" s="1"/>
  <c r="Z9" i="2"/>
  <c r="Z11" i="2"/>
  <c r="Z12" i="2"/>
  <c r="Z13" i="2"/>
  <c r="Z14" i="2"/>
  <c r="Z17" i="2"/>
  <c r="I27" i="2"/>
  <c r="I77" i="2" s="1"/>
  <c r="H77" i="2"/>
  <c r="R77" i="2" l="1"/>
  <c r="Z18" i="2"/>
  <c r="Q77" i="2"/>
  <c r="Z15" i="2"/>
  <c r="K77" i="2"/>
  <c r="J77" i="2"/>
</calcChain>
</file>

<file path=xl/sharedStrings.xml><?xml version="1.0" encoding="utf-8"?>
<sst xmlns="http://schemas.openxmlformats.org/spreadsheetml/2006/main" count="258" uniqueCount="163">
  <si>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</si>
  <si>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</si>
  <si>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</si>
  <si>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</si>
  <si>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</si>
  <si>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</si>
  <si>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</si>
  <si>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</si>
  <si>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</si>
  <si>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</si>
  <si>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</si>
  <si>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</si>
  <si>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</si>
  <si>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</si>
  <si>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</si>
  <si>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</si>
  <si>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</si>
  <si>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</si>
  <si>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</si>
  <si>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</si>
  <si>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</si>
  <si>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</si>
  <si>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</si>
  <si>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</si>
  <si>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</si>
  <si>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</si>
  <si>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</si>
  <si>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</si>
  <si>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</si>
  <si>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</si>
  <si>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</si>
  <si>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</si>
  <si>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</si>
  <si>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</si>
  <si>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</si>
  <si>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</si>
  <si>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</si>
  <si>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</si>
  <si>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</si>
  <si>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</si>
  <si>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</si>
  <si>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</si>
  <si>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</si>
  <si>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</si>
  <si>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</si>
  <si>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</si>
  <si>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</si>
  <si>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</si>
  <si>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</si>
  <si>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</si>
  <si>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</si>
  <si>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</si>
  <si>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</si>
  <si>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</si>
  <si>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</si>
  <si>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</si>
  <si>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</si>
  <si>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</si>
  <si>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</si>
  <si>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</si>
  <si>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</si>
  <si>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</si>
  <si>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</si>
  <si>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</si>
  <si>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</si>
  <si>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</si>
  <si>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</si>
  <si>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</si>
  <si>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</si>
  <si>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</si>
  <si>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</si>
  <si>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</si>
  <si>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</si>
  <si>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</si>
  <si>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</si>
  <si>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</si>
  <si>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</si>
  <si>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</si>
  <si>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</si>
  <si>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</si>
  <si>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</si>
  <si>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</si>
  <si>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</si>
  <si>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</si>
  <si>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</si>
  <si>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</si>
  <si>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</si>
  <si>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</si>
  <si>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</si>
  <si>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</si>
  <si>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</si>
  <si>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</si>
  <si>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</si>
  <si>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</si>
  <si>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</si>
  <si>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</si>
  <si>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</si>
  <si>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</si>
  <si>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</si>
  <si>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</si>
  <si>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</si>
  <si>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</si>
  <si>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</si>
  <si>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</si>
  <si>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</si>
  <si>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</si>
  <si>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</si>
  <si>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</si>
  <si>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</si>
  <si>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</si>
  <si>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</si>
  <si>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</si>
  <si>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</si>
  <si>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</si>
  <si>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</si>
  <si>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</si>
  <si>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</si>
  <si>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</si>
  <si>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</si>
  <si>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</si>
  <si>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</si>
  <si>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</si>
  <si>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</si>
  <si>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</si>
  <si>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</si>
  <si>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</si>
  <si>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</si>
  <si>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</si>
  <si>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</si>
  <si>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</si>
  <si>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</si>
  <si>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</si>
  <si>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</si>
  <si>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</si>
  <si>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</si>
  <si>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</si>
  <si>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</si>
  <si>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</si>
  <si>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</si>
  <si>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</si>
  <si>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</si>
  <si>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</si>
  <si>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</si>
  <si>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</si>
  <si>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</si>
  <si>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</si>
  <si>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</si>
  <si>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</si>
  <si>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</si>
  <si>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</si>
  <si>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</si>
  <si>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</si>
  <si>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</si>
  <si>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</si>
  <si>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</si>
  <si>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</si>
  <si>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OPERATION ABLE</t>
  </si>
  <si>
    <t>7003-0006</t>
  </si>
  <si>
    <t>K246</t>
  </si>
  <si>
    <t>DCSSCSEP25</t>
  </si>
  <si>
    <t>BUDGET #16  FY25 APRIL 2, 2025</t>
  </si>
  <si>
    <t>BUDGET #17  FY25 MAY 2, 2025</t>
  </si>
  <si>
    <t>BUDGET #17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</si>
</sst>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1" fillId="0" borderId="2" xfId="0" applyFont="1" applyBorder="1"/>
    <xf numFmtId="0" fontId="9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1"/>
  <sheetViews>
    <sheetView tabSelected="1" topLeftCell="A5" zoomScale="120" zoomScaleNormal="120" workbookViewId="0">
      <selection activeCell="A123" sqref="A123"/>
    </sheetView>
  </sheetViews>
  <sheetFormatPr defaultColWidth="9.140625" defaultRowHeight="13.5" x14ac:dyDescent="0.25"/>
  <cols>
    <col min="1" max="1" width="55.42578125" style="3" customWidth="1"/>
    <col min="2" max="2" width="33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8" width="13.7109375" style="2" hidden="1" customWidth="1"/>
    <col min="19" max="19" width="11.140625" style="2" hidden="1" customWidth="1"/>
    <col min="20" max="20" width="11.7109375" style="2" hidden="1" customWidth="1"/>
    <col min="21" max="23" width="11.140625" style="2" hidden="1" customWidth="1"/>
    <col min="24" max="24" width="10.28515625" style="2" hidden="1" customWidth="1"/>
    <col min="25" max="25" width="14.7109375" style="2" customWidth="1"/>
    <col min="26" max="26" width="13.85546875" style="3" hidden="1" customWidth="1"/>
    <col min="27" max="27" width="14" style="3" bestFit="1" customWidth="1"/>
    <col min="28" max="16384" width="9.140625" style="3"/>
  </cols>
  <sheetData>
    <row r="1" spans="1:26" ht="20.25" x14ac:dyDescent="0.3">
      <c r="A1" s="3" t="s">
        <v>10</v>
      </c>
      <c r="B1" s="98" t="s">
        <v>9</v>
      </c>
      <c r="C1" s="99"/>
      <c r="D1" s="99"/>
      <c r="E1" s="99"/>
      <c r="F1" s="9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0.25" x14ac:dyDescent="0.3">
      <c r="A2" s="31"/>
      <c r="B2" s="6"/>
      <c r="C2" s="6"/>
      <c r="D2" s="6"/>
      <c r="E2" s="7"/>
      <c r="F2" s="7"/>
      <c r="G2" s="7"/>
      <c r="Z2" s="2"/>
    </row>
    <row r="3" spans="1:26" ht="20.25" x14ac:dyDescent="0.3">
      <c r="A3" s="4" t="s">
        <v>11</v>
      </c>
      <c r="B3" s="51"/>
      <c r="C3" s="1"/>
      <c r="Z3" s="2"/>
    </row>
    <row r="4" spans="1:26" ht="21" thickBot="1" x14ac:dyDescent="0.35">
      <c r="A4" s="4"/>
      <c r="B4" s="5"/>
      <c r="C4" s="1"/>
    </row>
    <row r="5" spans="1:26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62" t="s">
        <v>138</v>
      </c>
      <c r="V5" s="62" t="s">
        <v>148</v>
      </c>
      <c r="W5" s="62" t="s">
        <v>149</v>
      </c>
      <c r="X5" s="62" t="s">
        <v>155</v>
      </c>
      <c r="Y5" s="62" t="s">
        <v>162</v>
      </c>
      <c r="Z5" s="8" t="s">
        <v>6</v>
      </c>
    </row>
    <row r="6" spans="1:26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24"/>
    </row>
    <row r="7" spans="1:26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</row>
    <row r="8" spans="1:26" s="14" customFormat="1" ht="16.5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11">
        <f>SUM(J8)</f>
        <v>1005464</v>
      </c>
    </row>
    <row r="9" spans="1:26" s="14" customFormat="1" ht="16.5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11">
        <f t="shared" ref="Z9:Z17" si="0">SUM(J9)</f>
        <v>1</v>
      </c>
    </row>
    <row r="10" spans="1:26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11">
        <f t="shared" si="0"/>
        <v>177785</v>
      </c>
    </row>
    <row r="11" spans="1:26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11">
        <f t="shared" si="0"/>
        <v>1</v>
      </c>
    </row>
    <row r="12" spans="1:26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11">
        <f t="shared" si="0"/>
        <v>0</v>
      </c>
    </row>
    <row r="13" spans="1:26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11">
        <f t="shared" si="0"/>
        <v>0</v>
      </c>
    </row>
    <row r="14" spans="1:26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11">
        <f t="shared" si="0"/>
        <v>0</v>
      </c>
    </row>
    <row r="15" spans="1:26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3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52"/>
      <c r="V15" s="52"/>
      <c r="W15" s="52"/>
      <c r="X15" s="52"/>
      <c r="Y15" s="52"/>
      <c r="Z15" s="11">
        <f>SUM(P15)</f>
        <v>726553</v>
      </c>
    </row>
    <row r="16" spans="1:26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3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52"/>
      <c r="V16" s="52"/>
      <c r="W16" s="52"/>
      <c r="X16" s="52"/>
      <c r="Y16" s="52"/>
      <c r="Z16" s="11">
        <f>SUM(P16)</f>
        <v>1</v>
      </c>
    </row>
    <row r="17" spans="1:27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11">
        <f t="shared" si="0"/>
        <v>0</v>
      </c>
    </row>
    <row r="18" spans="1:27" s="14" customFormat="1" ht="15" hidden="1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3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52"/>
      <c r="V18" s="52"/>
      <c r="W18" s="52"/>
      <c r="X18" s="52"/>
      <c r="Y18" s="52"/>
      <c r="Z18" s="11">
        <f>R18</f>
        <v>240690</v>
      </c>
    </row>
    <row r="19" spans="1:27" s="14" customFormat="1" ht="15" hidden="1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3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52"/>
      <c r="V19" s="52"/>
      <c r="W19" s="52"/>
      <c r="X19" s="52"/>
      <c r="Y19" s="52"/>
      <c r="Z19" s="11">
        <f>R19</f>
        <v>1</v>
      </c>
      <c r="AA19" s="48"/>
    </row>
    <row r="20" spans="1:27" s="14" customFormat="1" ht="15" hidden="1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3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52"/>
      <c r="V20" s="52"/>
      <c r="W20" s="52"/>
      <c r="X20" s="52"/>
      <c r="Y20" s="52"/>
      <c r="Z20" s="11">
        <f t="shared" ref="Z20:Z21" si="1">R20</f>
        <v>875857</v>
      </c>
    </row>
    <row r="21" spans="1:27" s="14" customFormat="1" ht="15" hidden="1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3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52"/>
      <c r="W21" s="52"/>
      <c r="X21" s="52"/>
      <c r="Y21" s="52"/>
      <c r="Z21" s="11">
        <f t="shared" si="1"/>
        <v>1</v>
      </c>
    </row>
    <row r="22" spans="1:27" s="14" customFormat="1" ht="15" hidden="1" x14ac:dyDescent="0.25">
      <c r="A22" s="94" t="s">
        <v>145</v>
      </c>
      <c r="B22" s="12" t="s">
        <v>55</v>
      </c>
      <c r="C22" s="10" t="s">
        <v>114</v>
      </c>
      <c r="D22" s="10" t="s">
        <v>19</v>
      </c>
      <c r="E22" s="10">
        <v>6523</v>
      </c>
      <c r="F22" s="10">
        <v>17.277999999999999</v>
      </c>
      <c r="G22" s="83" t="s">
        <v>21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9205</v>
      </c>
      <c r="W22" s="52"/>
      <c r="X22" s="52"/>
      <c r="Y22" s="52"/>
      <c r="Z22" s="11">
        <f>V22</f>
        <v>9205</v>
      </c>
    </row>
    <row r="23" spans="1:27" s="14" customFormat="1" ht="15" hidden="1" x14ac:dyDescent="0.25">
      <c r="A23" s="37"/>
      <c r="B23" s="12"/>
      <c r="C23" s="57"/>
      <c r="D23" s="28"/>
      <c r="E23" s="58"/>
      <c r="F23" s="58"/>
      <c r="G23" s="5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11"/>
    </row>
    <row r="24" spans="1:27" s="14" customFormat="1" ht="15" x14ac:dyDescent="0.25">
      <c r="A24" s="39"/>
      <c r="B24" s="12"/>
      <c r="C24" s="10"/>
      <c r="D24" s="10"/>
      <c r="E24" s="12"/>
      <c r="F24" s="10"/>
      <c r="G24" s="10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11"/>
    </row>
    <row r="25" spans="1:27" s="14" customFormat="1" ht="15" x14ac:dyDescent="0.25">
      <c r="A25" s="23" t="s">
        <v>7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1"/>
    </row>
    <row r="26" spans="1:27" s="14" customFormat="1" ht="15" x14ac:dyDescent="0.25">
      <c r="A26" s="10" t="s">
        <v>43</v>
      </c>
      <c r="B26" s="12"/>
      <c r="C26" s="28"/>
      <c r="D26" s="28"/>
      <c r="E26" s="29"/>
      <c r="F26" s="10"/>
      <c r="G26" s="10"/>
      <c r="H26" s="1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11"/>
    </row>
    <row r="27" spans="1:27" s="14" customFormat="1" ht="15.75" x14ac:dyDescent="0.25">
      <c r="A27" s="63" t="s">
        <v>44</v>
      </c>
      <c r="B27" s="61" t="s">
        <v>45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f>1057719.94-1</f>
        <v>1057718.94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>
        <v>245951.22792573774</v>
      </c>
      <c r="Z27" s="11">
        <f>SUM(I27:Y27)</f>
        <v>1303670.1679257378</v>
      </c>
    </row>
    <row r="28" spans="1:27" s="14" customFormat="1" ht="15.75" hidden="1" x14ac:dyDescent="0.25">
      <c r="A28" s="63" t="s">
        <v>44</v>
      </c>
      <c r="B28" s="57" t="s">
        <v>49</v>
      </c>
      <c r="C28" s="10" t="s">
        <v>46</v>
      </c>
      <c r="D28" s="10" t="s">
        <v>47</v>
      </c>
      <c r="E28" s="10" t="s">
        <v>48</v>
      </c>
      <c r="F28" s="10">
        <v>17.225000000000001</v>
      </c>
      <c r="G28" s="71" t="s">
        <v>32</v>
      </c>
      <c r="H28" s="13"/>
      <c r="I28" s="74">
        <v>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11">
        <f>SUM(I28:Y28)</f>
        <v>1</v>
      </c>
    </row>
    <row r="29" spans="1:27" s="14" customFormat="1" ht="15" x14ac:dyDescent="0.25">
      <c r="A29" s="40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11"/>
      <c r="AA29" s="48"/>
    </row>
    <row r="30" spans="1:27" s="14" customFormat="1" ht="15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11"/>
    </row>
    <row r="31" spans="1:27" s="14" customFormat="1" ht="15" x14ac:dyDescent="0.25">
      <c r="A31" s="15"/>
      <c r="B31" s="12"/>
      <c r="C31" s="10"/>
      <c r="D31" s="10"/>
      <c r="E31" s="10"/>
      <c r="F31" s="10"/>
      <c r="G31" s="10"/>
      <c r="H31" s="1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11"/>
    </row>
    <row r="32" spans="1:27" s="14" customFormat="1" ht="15" x14ac:dyDescent="0.25">
      <c r="A32" s="30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1"/>
    </row>
    <row r="33" spans="1:26" s="14" customFormat="1" ht="15" x14ac:dyDescent="0.25">
      <c r="A33" s="23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1"/>
    </row>
    <row r="34" spans="1:26" s="14" customFormat="1" ht="15" x14ac:dyDescent="0.25">
      <c r="A34" s="10"/>
      <c r="B34" s="12"/>
      <c r="C34" s="28"/>
      <c r="D34" s="28"/>
      <c r="E34" s="29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1"/>
    </row>
    <row r="35" spans="1:26" s="14" customFormat="1" ht="15.75" thickBot="1" x14ac:dyDescent="0.3">
      <c r="A35" s="33"/>
      <c r="B35" s="61"/>
      <c r="C35" s="67"/>
      <c r="D35" s="66"/>
      <c r="E35" s="66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1"/>
    </row>
    <row r="36" spans="1:26" s="14" customFormat="1" ht="15.75" hidden="1" thickTop="1" x14ac:dyDescent="0.25">
      <c r="A36" s="37"/>
      <c r="B36" s="12"/>
      <c r="C36" s="10"/>
      <c r="D36" s="10"/>
      <c r="E36" s="10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1"/>
    </row>
    <row r="37" spans="1:26" s="14" customFormat="1" ht="15" hidden="1" x14ac:dyDescent="0.25">
      <c r="A37" s="23" t="s">
        <v>7</v>
      </c>
      <c r="B37" s="40"/>
      <c r="C37" s="40"/>
      <c r="D37" s="40"/>
      <c r="E37" s="40"/>
      <c r="F37" s="59"/>
      <c r="G37" s="5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1"/>
    </row>
    <row r="38" spans="1:26" s="14" customFormat="1" ht="15" hidden="1" x14ac:dyDescent="0.25">
      <c r="A38" s="10" t="s">
        <v>34</v>
      </c>
      <c r="B38" s="40"/>
      <c r="C38" s="40"/>
      <c r="D38" s="40"/>
      <c r="E38" s="40"/>
      <c r="F38" s="59"/>
      <c r="G38" s="5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11"/>
    </row>
    <row r="39" spans="1:26" s="14" customFormat="1" ht="16.5" hidden="1" x14ac:dyDescent="0.3">
      <c r="A39" s="40" t="s">
        <v>60</v>
      </c>
      <c r="B39" s="12" t="s">
        <v>45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f>1265022-1</f>
        <v>1265021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11"/>
    </row>
    <row r="40" spans="1:26" s="14" customFormat="1" ht="16.5" hidden="1" x14ac:dyDescent="0.3">
      <c r="A40" s="40" t="s">
        <v>60</v>
      </c>
      <c r="B40" s="12" t="s">
        <v>62</v>
      </c>
      <c r="C40" s="10" t="s">
        <v>61</v>
      </c>
      <c r="D40" s="10" t="s">
        <v>12</v>
      </c>
      <c r="E40" s="10" t="s">
        <v>13</v>
      </c>
      <c r="F40" s="12">
        <v>17.207000000000001</v>
      </c>
      <c r="G40" s="69" t="s">
        <v>22</v>
      </c>
      <c r="H40" s="52"/>
      <c r="I40" s="52"/>
      <c r="J40" s="52"/>
      <c r="K40" s="52">
        <v>1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11"/>
    </row>
    <row r="41" spans="1:26" s="14" customFormat="1" ht="16.5" hidden="1" x14ac:dyDescent="0.3">
      <c r="A41" s="15" t="s">
        <v>63</v>
      </c>
      <c r="B41" s="12" t="s">
        <v>45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f>107758-1</f>
        <v>107757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11"/>
    </row>
    <row r="42" spans="1:26" s="14" customFormat="1" ht="16.5" hidden="1" x14ac:dyDescent="0.3">
      <c r="A42" s="15" t="s">
        <v>63</v>
      </c>
      <c r="B42" s="12" t="s">
        <v>62</v>
      </c>
      <c r="C42" s="10" t="s">
        <v>61</v>
      </c>
      <c r="D42" s="10" t="s">
        <v>12</v>
      </c>
      <c r="E42" s="10" t="s">
        <v>14</v>
      </c>
      <c r="F42" s="12">
        <v>17.207000000000001</v>
      </c>
      <c r="G42" s="69" t="s">
        <v>22</v>
      </c>
      <c r="H42" s="52"/>
      <c r="I42" s="52"/>
      <c r="J42" s="52"/>
      <c r="K42" s="52">
        <v>1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11"/>
    </row>
    <row r="43" spans="1:26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2" t="s">
        <v>39</v>
      </c>
      <c r="H43" s="55">
        <v>11723.560000000001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11"/>
    </row>
    <row r="44" spans="1:26" s="14" customFormat="1" ht="16.5" hidden="1" x14ac:dyDescent="0.3">
      <c r="A44" s="70" t="s">
        <v>31</v>
      </c>
      <c r="B44" s="12" t="s">
        <v>36</v>
      </c>
      <c r="C44" s="72" t="s">
        <v>37</v>
      </c>
      <c r="D44" s="10" t="s">
        <v>15</v>
      </c>
      <c r="E44" s="10" t="s">
        <v>16</v>
      </c>
      <c r="F44" s="10">
        <v>10.561</v>
      </c>
      <c r="G44" s="82" t="s">
        <v>39</v>
      </c>
      <c r="H44" s="55"/>
      <c r="I44" s="55"/>
      <c r="J44" s="55"/>
      <c r="K44" s="55"/>
      <c r="L44" s="55"/>
      <c r="M44" s="55"/>
      <c r="N44" s="55"/>
      <c r="O44" s="55">
        <v>18562.38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11"/>
    </row>
    <row r="45" spans="1:26" s="14" customFormat="1" ht="16.5" hidden="1" x14ac:dyDescent="0.3">
      <c r="A45" s="84" t="s">
        <v>100</v>
      </c>
      <c r="B45" s="12" t="s">
        <v>101</v>
      </c>
      <c r="C45" s="10" t="s">
        <v>102</v>
      </c>
      <c r="D45" s="10" t="s">
        <v>103</v>
      </c>
      <c r="E45" s="10" t="s">
        <v>104</v>
      </c>
      <c r="F45" s="50"/>
      <c r="G45" s="82"/>
      <c r="H45" s="55"/>
      <c r="I45" s="55"/>
      <c r="J45" s="55"/>
      <c r="K45" s="55"/>
      <c r="L45" s="55"/>
      <c r="M45" s="55"/>
      <c r="N45" s="55"/>
      <c r="O45" s="55"/>
      <c r="P45" s="55"/>
      <c r="Q45" s="55">
        <f>60871.9139950228-1</f>
        <v>60870.913995022798</v>
      </c>
      <c r="R45" s="55"/>
      <c r="S45" s="55"/>
      <c r="T45" s="55"/>
      <c r="U45" s="55"/>
      <c r="V45" s="55"/>
      <c r="W45" s="55"/>
      <c r="X45" s="55"/>
      <c r="Y45" s="55"/>
      <c r="Z45" s="11"/>
    </row>
    <row r="46" spans="1:26" s="14" customFormat="1" ht="16.5" hidden="1" x14ac:dyDescent="0.3">
      <c r="A46" s="84" t="s">
        <v>100</v>
      </c>
      <c r="B46" s="12" t="s">
        <v>105</v>
      </c>
      <c r="C46" s="10" t="s">
        <v>102</v>
      </c>
      <c r="D46" s="10" t="s">
        <v>103</v>
      </c>
      <c r="E46" s="10" t="s">
        <v>104</v>
      </c>
      <c r="F46" s="50"/>
      <c r="G46" s="82"/>
      <c r="H46" s="55"/>
      <c r="I46" s="55"/>
      <c r="J46" s="55"/>
      <c r="K46" s="55"/>
      <c r="L46" s="55"/>
      <c r="M46" s="55"/>
      <c r="N46" s="55"/>
      <c r="O46" s="55"/>
      <c r="P46" s="55"/>
      <c r="Q46" s="55">
        <v>1</v>
      </c>
      <c r="R46" s="55"/>
      <c r="S46" s="55"/>
      <c r="T46" s="55"/>
      <c r="U46" s="55"/>
      <c r="V46" s="55"/>
      <c r="W46" s="55"/>
      <c r="X46" s="55"/>
      <c r="Y46" s="55"/>
      <c r="Z46" s="11"/>
    </row>
    <row r="47" spans="1:26" s="14" customFormat="1" ht="16.5" hidden="1" x14ac:dyDescent="0.3">
      <c r="A47" s="84" t="s">
        <v>116</v>
      </c>
      <c r="B47" s="12" t="s">
        <v>55</v>
      </c>
      <c r="C47" s="86" t="s">
        <v>117</v>
      </c>
      <c r="D47" s="87" t="s">
        <v>118</v>
      </c>
      <c r="E47" s="10" t="s">
        <v>119</v>
      </c>
      <c r="F47" s="50"/>
      <c r="G47" s="8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4375</v>
      </c>
      <c r="T47" s="55"/>
      <c r="U47" s="55"/>
      <c r="V47" s="55"/>
      <c r="W47" s="55"/>
      <c r="X47" s="55"/>
      <c r="Y47" s="55"/>
      <c r="Z47" s="11">
        <f>S47</f>
        <v>4375</v>
      </c>
    </row>
    <row r="48" spans="1:26" s="14" customFormat="1" ht="16.5" hidden="1" x14ac:dyDescent="0.3">
      <c r="A48" s="84" t="s">
        <v>120</v>
      </c>
      <c r="B48" s="12" t="s">
        <v>55</v>
      </c>
      <c r="C48" s="88" t="s">
        <v>121</v>
      </c>
      <c r="D48" s="88" t="s">
        <v>122</v>
      </c>
      <c r="E48" s="10" t="s">
        <v>123</v>
      </c>
      <c r="F48" s="50"/>
      <c r="G48" s="82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15441.18</v>
      </c>
      <c r="T48" s="55"/>
      <c r="U48" s="55"/>
      <c r="V48" s="55"/>
      <c r="W48" s="55"/>
      <c r="X48" s="55"/>
      <c r="Y48" s="55"/>
      <c r="Z48" s="11">
        <f t="shared" ref="Z48:Z50" si="2">S48</f>
        <v>15441.18</v>
      </c>
    </row>
    <row r="49" spans="1:26" s="14" customFormat="1" ht="16.5" hidden="1" x14ac:dyDescent="0.3">
      <c r="A49" s="84" t="s">
        <v>124</v>
      </c>
      <c r="B49" s="12" t="s">
        <v>55</v>
      </c>
      <c r="C49" s="89" t="s">
        <v>125</v>
      </c>
      <c r="D49" s="89" t="s">
        <v>126</v>
      </c>
      <c r="E49" s="10" t="s">
        <v>127</v>
      </c>
      <c r="F49" s="50"/>
      <c r="G49" s="82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20588.23</v>
      </c>
      <c r="T49" s="55"/>
      <c r="U49" s="55"/>
      <c r="V49" s="55"/>
      <c r="W49" s="55"/>
      <c r="X49" s="55"/>
      <c r="Y49" s="55"/>
      <c r="Z49" s="11">
        <f t="shared" si="2"/>
        <v>20588.23</v>
      </c>
    </row>
    <row r="50" spans="1:26" s="14" customFormat="1" ht="16.5" hidden="1" x14ac:dyDescent="0.3">
      <c r="A50" s="84" t="s">
        <v>128</v>
      </c>
      <c r="B50" s="12" t="s">
        <v>55</v>
      </c>
      <c r="C50" s="90" t="s">
        <v>129</v>
      </c>
      <c r="D50" s="90" t="s">
        <v>130</v>
      </c>
      <c r="E50" s="10" t="s">
        <v>131</v>
      </c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>
        <v>15245.06</v>
      </c>
      <c r="T50" s="55"/>
      <c r="U50" s="55"/>
      <c r="V50" s="55"/>
      <c r="W50" s="55"/>
      <c r="X50" s="55"/>
      <c r="Y50" s="55"/>
      <c r="Z50" s="11">
        <f t="shared" si="2"/>
        <v>15245.06</v>
      </c>
    </row>
    <row r="51" spans="1:26" s="14" customFormat="1" ht="16.5" hidden="1" x14ac:dyDescent="0.3">
      <c r="A51" s="84" t="s">
        <v>141</v>
      </c>
      <c r="B51" s="12" t="s">
        <v>55</v>
      </c>
      <c r="C51" s="10" t="s">
        <v>142</v>
      </c>
      <c r="D51" s="10" t="s">
        <v>143</v>
      </c>
      <c r="E51" s="10" t="s">
        <v>144</v>
      </c>
      <c r="F51" s="50"/>
      <c r="G51" s="6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>
        <v>51598.808397614179</v>
      </c>
      <c r="V51" s="55"/>
      <c r="W51" s="55"/>
      <c r="X51" s="55"/>
      <c r="Y51" s="55"/>
      <c r="Z51" s="11">
        <f>U51</f>
        <v>51598.808397614179</v>
      </c>
    </row>
    <row r="52" spans="1:26" s="14" customFormat="1" ht="16.5" hidden="1" x14ac:dyDescent="0.3">
      <c r="A52" s="84" t="s">
        <v>151</v>
      </c>
      <c r="B52" s="12" t="s">
        <v>55</v>
      </c>
      <c r="C52" s="89" t="s">
        <v>152</v>
      </c>
      <c r="D52" s="69" t="s">
        <v>153</v>
      </c>
      <c r="E52" s="10" t="s">
        <v>154</v>
      </c>
      <c r="F52" s="50"/>
      <c r="G52" s="9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>
        <v>3074.94</v>
      </c>
      <c r="X52" s="55"/>
      <c r="Y52" s="55"/>
      <c r="Z52" s="11">
        <f>W52</f>
        <v>3074.94</v>
      </c>
    </row>
    <row r="53" spans="1:26" s="14" customFormat="1" ht="16.5" hidden="1" x14ac:dyDescent="0.3">
      <c r="A53" s="70" t="s">
        <v>156</v>
      </c>
      <c r="B53" s="12" t="s">
        <v>55</v>
      </c>
      <c r="C53" s="97" t="s">
        <v>159</v>
      </c>
      <c r="D53" s="96" t="s">
        <v>157</v>
      </c>
      <c r="E53" s="10" t="s">
        <v>158</v>
      </c>
      <c r="F53" s="50"/>
      <c r="G53" s="9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>
        <v>2006.95</v>
      </c>
      <c r="Y53" s="55"/>
      <c r="Z53" s="11">
        <f>X53</f>
        <v>2006.95</v>
      </c>
    </row>
    <row r="54" spans="1:26" s="14" customFormat="1" ht="15" hidden="1" x14ac:dyDescent="0.25">
      <c r="A54" s="15"/>
      <c r="B54" s="12"/>
      <c r="C54" s="35"/>
      <c r="D54" s="35"/>
      <c r="E54" s="36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11"/>
    </row>
    <row r="55" spans="1:26" s="14" customFormat="1" ht="15" hidden="1" x14ac:dyDescent="0.25">
      <c r="A55" s="23" t="s">
        <v>7</v>
      </c>
      <c r="B55" s="12"/>
      <c r="C55" s="35"/>
      <c r="D55" s="35"/>
      <c r="E55" s="36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11"/>
    </row>
    <row r="56" spans="1:26" s="14" customFormat="1" ht="15" hidden="1" x14ac:dyDescent="0.25">
      <c r="A56" s="10" t="s">
        <v>70</v>
      </c>
      <c r="B56" s="12"/>
      <c r="C56" s="28"/>
      <c r="D56" s="35"/>
      <c r="E56" s="36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11"/>
    </row>
    <row r="57" spans="1:26" s="14" customFormat="1" ht="15" hidden="1" x14ac:dyDescent="0.25">
      <c r="A57" s="33" t="s">
        <v>71</v>
      </c>
      <c r="B57" s="61" t="s">
        <v>45</v>
      </c>
      <c r="C57" s="51" t="s">
        <v>72</v>
      </c>
      <c r="D57" s="66" t="s">
        <v>73</v>
      </c>
      <c r="E57" s="66" t="s">
        <v>74</v>
      </c>
      <c r="F57" s="12" t="s">
        <v>75</v>
      </c>
      <c r="G57" s="34"/>
      <c r="H57" s="55"/>
      <c r="I57" s="55"/>
      <c r="J57" s="55"/>
      <c r="K57" s="55"/>
      <c r="L57" s="55">
        <v>851699.54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11"/>
    </row>
    <row r="58" spans="1:26" s="14" customFormat="1" ht="15" hidden="1" x14ac:dyDescent="0.25">
      <c r="A58" s="75" t="s">
        <v>79</v>
      </c>
      <c r="B58" s="61" t="s">
        <v>45</v>
      </c>
      <c r="C58" s="56" t="s">
        <v>80</v>
      </c>
      <c r="D58" s="66" t="s">
        <v>81</v>
      </c>
      <c r="E58" s="76" t="s">
        <v>82</v>
      </c>
      <c r="F58" s="10" t="s">
        <v>75</v>
      </c>
      <c r="G58" s="34"/>
      <c r="H58" s="55"/>
      <c r="I58" s="55"/>
      <c r="J58" s="55"/>
      <c r="K58" s="55"/>
      <c r="L58" s="55"/>
      <c r="M58" s="55">
        <v>95000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11">
        <f>SUM(M58)</f>
        <v>95000</v>
      </c>
    </row>
    <row r="59" spans="1:26" s="14" customFormat="1" ht="15" hidden="1" x14ac:dyDescent="0.25">
      <c r="A59" s="10"/>
      <c r="B59" s="12"/>
      <c r="C59" s="35"/>
      <c r="D59" s="35"/>
      <c r="E59" s="36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11"/>
    </row>
    <row r="60" spans="1:26" s="14" customFormat="1" ht="15" hidden="1" x14ac:dyDescent="0.25">
      <c r="A60" s="10"/>
      <c r="B60" s="12"/>
      <c r="C60" s="35"/>
      <c r="D60" s="35"/>
      <c r="E60" s="36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11"/>
    </row>
    <row r="61" spans="1:26" s="14" customFormat="1" ht="15" hidden="1" x14ac:dyDescent="0.25">
      <c r="A61" s="15"/>
      <c r="B61" s="12"/>
      <c r="C61" s="35"/>
      <c r="D61" s="35"/>
      <c r="E61" s="28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11"/>
    </row>
    <row r="62" spans="1:26" s="14" customFormat="1" ht="15" hidden="1" x14ac:dyDescent="0.25">
      <c r="A62" s="15"/>
      <c r="B62" s="12"/>
      <c r="C62" s="35"/>
      <c r="D62" s="35"/>
      <c r="E62" s="28"/>
      <c r="F62" s="34"/>
      <c r="G62" s="3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11"/>
    </row>
    <row r="63" spans="1:26" s="14" customFormat="1" ht="15" hidden="1" x14ac:dyDescent="0.25">
      <c r="A63" s="23" t="s">
        <v>7</v>
      </c>
      <c r="B63" s="12"/>
      <c r="C63" s="28"/>
      <c r="D63" s="35"/>
      <c r="E63" s="35"/>
      <c r="F63" s="34"/>
      <c r="G63" s="34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11"/>
    </row>
    <row r="64" spans="1:26" s="14" customFormat="1" ht="15" hidden="1" x14ac:dyDescent="0.25">
      <c r="A64" s="10" t="s">
        <v>23</v>
      </c>
      <c r="B64" s="12"/>
      <c r="C64" s="28"/>
      <c r="D64" s="35"/>
      <c r="E64" s="35"/>
      <c r="F64" s="34"/>
      <c r="G64" s="3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11"/>
    </row>
    <row r="65" spans="1:26" s="14" customFormat="1" ht="16.5" hidden="1" x14ac:dyDescent="0.3">
      <c r="A65" s="30"/>
      <c r="B65" s="12"/>
      <c r="C65" s="10"/>
      <c r="D65" s="54"/>
      <c r="E65" s="54"/>
      <c r="F65" s="10"/>
      <c r="G65" s="69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11"/>
    </row>
    <row r="66" spans="1:26" s="14" customFormat="1" ht="16.5" hidden="1" x14ac:dyDescent="0.3">
      <c r="A66" s="30"/>
      <c r="B66" s="12"/>
      <c r="C66" s="10"/>
      <c r="D66" s="54" t="s">
        <v>25</v>
      </c>
      <c r="E66" s="54" t="s">
        <v>26</v>
      </c>
      <c r="F66" s="10">
        <v>17.245000000000001</v>
      </c>
      <c r="G66" s="69" t="s">
        <v>24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11"/>
    </row>
    <row r="67" spans="1:26" s="14" customFormat="1" ht="15" hidden="1" x14ac:dyDescent="0.25">
      <c r="A67" s="3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11"/>
    </row>
    <row r="68" spans="1:26" s="14" customFormat="1" ht="15" hidden="1" x14ac:dyDescent="0.25">
      <c r="A68" s="30"/>
      <c r="B68" s="12"/>
      <c r="C68" s="10"/>
      <c r="D68" s="10"/>
      <c r="E68" s="10"/>
      <c r="F68" s="1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11"/>
    </row>
    <row r="69" spans="1:26" s="14" customFormat="1" ht="15" hidden="1" x14ac:dyDescent="0.25">
      <c r="A69" s="23" t="s">
        <v>7</v>
      </c>
      <c r="B69" s="12"/>
      <c r="C69" s="10"/>
      <c r="D69" s="10"/>
      <c r="E69" s="10"/>
      <c r="F69" s="10"/>
      <c r="G69" s="50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11"/>
    </row>
    <row r="70" spans="1:26" s="14" customFormat="1" ht="15" hidden="1" x14ac:dyDescent="0.25">
      <c r="A70" s="10" t="s">
        <v>86</v>
      </c>
      <c r="B70" s="12"/>
      <c r="C70" s="10"/>
      <c r="D70" s="10"/>
      <c r="E70" s="10"/>
      <c r="F70" s="1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11"/>
    </row>
    <row r="71" spans="1:26" s="14" customFormat="1" ht="16.5" hidden="1" x14ac:dyDescent="0.3">
      <c r="A71" s="77" t="s">
        <v>92</v>
      </c>
      <c r="B71" s="78" t="s">
        <v>87</v>
      </c>
      <c r="C71" s="73" t="s">
        <v>88</v>
      </c>
      <c r="D71" s="65" t="s">
        <v>89</v>
      </c>
      <c r="E71" s="79" t="s">
        <v>90</v>
      </c>
      <c r="F71" s="80">
        <v>17.800999999999998</v>
      </c>
      <c r="G71" s="81" t="s">
        <v>91</v>
      </c>
      <c r="H71" s="55"/>
      <c r="I71" s="55"/>
      <c r="J71" s="55"/>
      <c r="K71" s="55"/>
      <c r="L71" s="55"/>
      <c r="M71" s="55"/>
      <c r="N71" s="55">
        <v>9805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11">
        <f>SUM(N71)</f>
        <v>9805</v>
      </c>
    </row>
    <row r="72" spans="1:26" s="14" customFormat="1" ht="15.75" hidden="1" x14ac:dyDescent="0.25">
      <c r="A72" s="91" t="s">
        <v>135</v>
      </c>
      <c r="B72" s="12" t="s">
        <v>55</v>
      </c>
      <c r="C72" s="92" t="s">
        <v>88</v>
      </c>
      <c r="D72" s="28" t="s">
        <v>89</v>
      </c>
      <c r="E72" s="29" t="s">
        <v>136</v>
      </c>
      <c r="F72" s="32">
        <v>17.800999999999998</v>
      </c>
      <c r="G72" s="93" t="s">
        <v>91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>
        <v>51735</v>
      </c>
      <c r="U72" s="55"/>
      <c r="V72" s="55"/>
      <c r="W72" s="55"/>
      <c r="X72" s="55"/>
      <c r="Y72" s="55"/>
      <c r="Z72" s="11">
        <f>T72</f>
        <v>51735</v>
      </c>
    </row>
    <row r="73" spans="1:26" s="14" customFormat="1" ht="15" hidden="1" x14ac:dyDescent="0.25">
      <c r="A73" s="40"/>
      <c r="B73" s="12"/>
      <c r="C73" s="10"/>
      <c r="D73" s="10"/>
      <c r="E73" s="10"/>
      <c r="F73" s="1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11"/>
    </row>
    <row r="74" spans="1:26" s="14" customFormat="1" ht="15" hidden="1" x14ac:dyDescent="0.25">
      <c r="A74" s="40"/>
      <c r="B74" s="12"/>
      <c r="C74" s="10"/>
      <c r="D74" s="10"/>
      <c r="E74" s="10"/>
      <c r="F74" s="10"/>
      <c r="G74" s="5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11"/>
    </row>
    <row r="75" spans="1:26" s="14" customFormat="1" ht="15" hidden="1" x14ac:dyDescent="0.25">
      <c r="A75" s="40"/>
      <c r="B75" s="12"/>
      <c r="C75" s="10"/>
      <c r="D75" s="10"/>
      <c r="E75" s="10"/>
      <c r="F75" s="10"/>
      <c r="G75" s="50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11"/>
    </row>
    <row r="76" spans="1:26" s="14" customFormat="1" ht="16.5" thickTop="1" thickBot="1" x14ac:dyDescent="0.3">
      <c r="A76" s="49"/>
      <c r="B76" s="49"/>
      <c r="C76" s="49"/>
      <c r="D76" s="50"/>
      <c r="E76" s="50"/>
      <c r="F76" s="50"/>
      <c r="G76" s="50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11"/>
    </row>
    <row r="77" spans="1:26" s="9" customFormat="1" ht="17.25" thickBot="1" x14ac:dyDescent="0.35">
      <c r="A77" s="41" t="s">
        <v>0</v>
      </c>
      <c r="B77" s="42"/>
      <c r="C77" s="43"/>
      <c r="D77" s="43"/>
      <c r="E77" s="43"/>
      <c r="F77" s="43"/>
      <c r="G77" s="43"/>
      <c r="H77" s="60">
        <f>SUM(H6:H76)</f>
        <v>11723.560000000001</v>
      </c>
      <c r="I77" s="22">
        <f>SUM(I27:I76)</f>
        <v>1057719.94</v>
      </c>
      <c r="J77" s="22">
        <f>SUM(J7:J35)</f>
        <v>1183251</v>
      </c>
      <c r="K77" s="60">
        <f>SUM(K39:K73)</f>
        <v>1372780</v>
      </c>
      <c r="L77" s="60">
        <f>SUM(L54:L60)</f>
        <v>851699.54</v>
      </c>
      <c r="M77" s="60">
        <f>SUM(M55:M60)</f>
        <v>95000</v>
      </c>
      <c r="N77" s="60">
        <f>SUM(N70:N72)</f>
        <v>9805</v>
      </c>
      <c r="O77" s="60">
        <f>SUM(O40:O50)</f>
        <v>18562.38</v>
      </c>
      <c r="P77" s="60">
        <f>SUM(P7:P17)</f>
        <v>726554</v>
      </c>
      <c r="Q77" s="60">
        <f>SUM(Q38:Q51)</f>
        <v>60871.913995022798</v>
      </c>
      <c r="R77" s="60">
        <f>SUM(R8:R26)</f>
        <v>1116549</v>
      </c>
      <c r="S77" s="60">
        <f>SUM(S38:S54)</f>
        <v>55649.47</v>
      </c>
      <c r="T77" s="60">
        <f>SUM(T70:T74)</f>
        <v>51735</v>
      </c>
      <c r="U77" s="60">
        <f>SUM(U51:U54)</f>
        <v>51598.808397614179</v>
      </c>
      <c r="V77" s="60">
        <f>SUM(V7:V24)</f>
        <v>9205</v>
      </c>
      <c r="W77" s="60">
        <f>SUM(W38:W76)</f>
        <v>3074.94</v>
      </c>
      <c r="X77" s="60">
        <f>SUM(X38:X54)</f>
        <v>2006.95</v>
      </c>
      <c r="Y77" s="60">
        <f>SUM(Y27:Y31)</f>
        <v>245951.22792573774</v>
      </c>
      <c r="Z77" s="22"/>
    </row>
    <row r="78" spans="1:26" s="9" customFormat="1" ht="16.5" x14ac:dyDescent="0.3">
      <c r="A78" s="16"/>
      <c r="B78" s="16"/>
      <c r="C78" s="17"/>
      <c r="D78" s="17"/>
      <c r="E78" s="17"/>
      <c r="F78" s="17"/>
      <c r="G78" s="17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9"/>
    </row>
    <row r="79" spans="1:26" s="9" customFormat="1" ht="16.5" x14ac:dyDescent="0.3">
      <c r="A79" s="14" t="s">
        <v>8</v>
      </c>
      <c r="C79" s="27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6" s="9" customFormat="1" ht="16.5" hidden="1" x14ac:dyDescent="0.3">
      <c r="A80" s="14" t="s">
        <v>38</v>
      </c>
      <c r="C80" s="27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s="9" customFormat="1" ht="16.5" hidden="1" x14ac:dyDescent="0.3">
      <c r="A81" s="16" t="s">
        <v>33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5" hidden="1" x14ac:dyDescent="0.25">
      <c r="A82" s="14" t="s">
        <v>41</v>
      </c>
    </row>
    <row r="83" spans="1:25" ht="15" hidden="1" x14ac:dyDescent="0.25">
      <c r="A83" s="16" t="s">
        <v>42</v>
      </c>
    </row>
    <row r="84" spans="1:25" ht="15" hidden="1" x14ac:dyDescent="0.25">
      <c r="A84" s="14" t="s">
        <v>52</v>
      </c>
    </row>
    <row r="85" spans="1:25" ht="15" hidden="1" x14ac:dyDescent="0.25">
      <c r="A85" s="16" t="s">
        <v>53</v>
      </c>
    </row>
    <row r="86" spans="1:25" ht="15" hidden="1" x14ac:dyDescent="0.25">
      <c r="A86" s="14" t="s">
        <v>64</v>
      </c>
    </row>
    <row r="87" spans="1:25" ht="15" hidden="1" x14ac:dyDescent="0.25">
      <c r="A87" s="16" t="s">
        <v>65</v>
      </c>
    </row>
    <row r="88" spans="1:25" ht="15" hidden="1" x14ac:dyDescent="0.25">
      <c r="A88" s="14" t="s">
        <v>68</v>
      </c>
    </row>
    <row r="89" spans="1:25" ht="15" hidden="1" x14ac:dyDescent="0.25">
      <c r="A89" s="16" t="s">
        <v>67</v>
      </c>
    </row>
    <row r="90" spans="1:25" ht="15" hidden="1" x14ac:dyDescent="0.25">
      <c r="A90" s="14" t="s">
        <v>77</v>
      </c>
    </row>
    <row r="91" spans="1:25" ht="15" hidden="1" x14ac:dyDescent="0.25">
      <c r="A91" s="16" t="s">
        <v>78</v>
      </c>
    </row>
    <row r="92" spans="1:25" ht="15" hidden="1" x14ac:dyDescent="0.25">
      <c r="A92" s="14" t="s">
        <v>85</v>
      </c>
    </row>
    <row r="93" spans="1:25" ht="15" hidden="1" x14ac:dyDescent="0.25">
      <c r="A93" s="16" t="s">
        <v>84</v>
      </c>
    </row>
    <row r="94" spans="1:25" ht="15" hidden="1" x14ac:dyDescent="0.25">
      <c r="A94" s="14" t="s">
        <v>94</v>
      </c>
    </row>
    <row r="95" spans="1:25" ht="15" hidden="1" x14ac:dyDescent="0.25">
      <c r="A95" s="16" t="s">
        <v>33</v>
      </c>
    </row>
    <row r="96" spans="1:25" ht="15" hidden="1" x14ac:dyDescent="0.25">
      <c r="A96" s="14" t="s">
        <v>98</v>
      </c>
    </row>
    <row r="97" spans="1:1" ht="15" hidden="1" x14ac:dyDescent="0.25">
      <c r="A97" s="16" t="s">
        <v>97</v>
      </c>
    </row>
    <row r="98" spans="1:1" ht="15" hidden="1" x14ac:dyDescent="0.25">
      <c r="A98" s="14" t="s">
        <v>108</v>
      </c>
    </row>
    <row r="99" spans="1:1" ht="15" hidden="1" x14ac:dyDescent="0.25">
      <c r="A99" s="16" t="s">
        <v>106</v>
      </c>
    </row>
    <row r="100" spans="1:1" hidden="1" x14ac:dyDescent="0.25">
      <c r="A100" s="85" t="s">
        <v>107</v>
      </c>
    </row>
    <row r="101" spans="1:1" hidden="1" x14ac:dyDescent="0.25"/>
    <row r="103" spans="1:1" ht="15" hidden="1" x14ac:dyDescent="0.25">
      <c r="A103" s="14" t="s">
        <v>111</v>
      </c>
    </row>
    <row r="104" spans="1:1" ht="15" hidden="1" x14ac:dyDescent="0.25">
      <c r="A104" s="16" t="s">
        <v>110</v>
      </c>
    </row>
    <row r="105" spans="1:1" ht="15" hidden="1" x14ac:dyDescent="0.25">
      <c r="A105" s="14" t="s">
        <v>133</v>
      </c>
    </row>
    <row r="106" spans="1:1" ht="15" hidden="1" x14ac:dyDescent="0.25">
      <c r="A106" s="16" t="s">
        <v>132</v>
      </c>
    </row>
    <row r="107" spans="1:1" ht="15" hidden="1" x14ac:dyDescent="0.25">
      <c r="A107" s="14" t="s">
        <v>134</v>
      </c>
    </row>
    <row r="108" spans="1:1" ht="15" hidden="1" x14ac:dyDescent="0.25">
      <c r="A108" s="16" t="s">
        <v>84</v>
      </c>
    </row>
    <row r="109" spans="1:1" ht="15" hidden="1" x14ac:dyDescent="0.25">
      <c r="A109" s="14" t="s">
        <v>140</v>
      </c>
    </row>
    <row r="110" spans="1:1" ht="15" hidden="1" x14ac:dyDescent="0.25">
      <c r="A110" s="16" t="s">
        <v>139</v>
      </c>
    </row>
    <row r="111" spans="1:1" ht="15" hidden="1" x14ac:dyDescent="0.25">
      <c r="A111" s="14" t="s">
        <v>147</v>
      </c>
    </row>
    <row r="112" spans="1:1" ht="15" hidden="1" x14ac:dyDescent="0.25">
      <c r="A112" s="16" t="s">
        <v>146</v>
      </c>
    </row>
    <row r="113" spans="1:1" ht="15" hidden="1" x14ac:dyDescent="0.25">
      <c r="A113" s="14" t="s">
        <v>150</v>
      </c>
    </row>
    <row r="114" spans="1:1" ht="15" hidden="1" x14ac:dyDescent="0.25">
      <c r="A114" s="16" t="s">
        <v>132</v>
      </c>
    </row>
    <row r="115" spans="1:1" ht="15" hidden="1" x14ac:dyDescent="0.25">
      <c r="A115" s="14" t="s">
        <v>160</v>
      </c>
    </row>
    <row r="116" spans="1:1" ht="15" hidden="1" x14ac:dyDescent="0.25">
      <c r="A116" s="16" t="s">
        <v>132</v>
      </c>
    </row>
    <row r="117" spans="1:1" ht="15" x14ac:dyDescent="0.25">
      <c r="A117" s="14" t="s">
        <v>161</v>
      </c>
    </row>
    <row r="118" spans="1:1" ht="15" x14ac:dyDescent="0.25">
      <c r="A118" s="16" t="s">
        <v>42</v>
      </c>
    </row>
    <row r="128" spans="1:1" ht="16.5" x14ac:dyDescent="0.3">
      <c r="A128" s="9" t="s">
        <v>27</v>
      </c>
    </row>
    <row r="129" spans="1:1" ht="16.5" x14ac:dyDescent="0.3">
      <c r="A129" s="9" t="s">
        <v>30</v>
      </c>
    </row>
    <row r="130" spans="1:1" ht="16.5" x14ac:dyDescent="0.3">
      <c r="A130" s="9" t="s">
        <v>28</v>
      </c>
    </row>
    <row r="131" spans="1:1" ht="16.5" x14ac:dyDescent="0.3">
      <c r="A131" s="9" t="s">
        <v>29</v>
      </c>
    </row>
  </sheetData>
  <mergeCells count="1">
    <mergeCell ref="B1:F1"/>
  </mergeCells>
  <phoneticPr fontId="0" type="noConversion"/>
  <hyperlinks>
    <hyperlink ref="A100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2025-05-06T13:14:42Z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