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9DE63A7-C2A9-4C7C-B9BE-D5636FE558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 SOUTH WEST" sheetId="2" r:id="rId1"/>
  </sheets>
  <definedNames>
    <definedName name="_xlnm.Print_Area" localSheetId="0">'METRO SOUTH WEST'!$A$1:$H$72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8" i="2" l="1"/>
  <c r="V71" i="2"/>
  <c r="W58" i="2"/>
  <c r="U71" i="2"/>
  <c r="T45" i="2"/>
  <c r="W45" i="2" s="1"/>
  <c r="W44" i="2"/>
  <c r="W46" i="2"/>
  <c r="W47" i="2"/>
  <c r="W48" i="2"/>
  <c r="W49" i="2"/>
  <c r="W50" i="2"/>
  <c r="W51" i="2"/>
  <c r="W52" i="2"/>
  <c r="W53" i="2"/>
  <c r="W54" i="2"/>
  <c r="W55" i="2"/>
  <c r="W56" i="2"/>
  <c r="W57" i="2"/>
  <c r="W59" i="2"/>
  <c r="W60" i="2"/>
  <c r="W61" i="2"/>
  <c r="W62" i="2"/>
  <c r="W43" i="2"/>
  <c r="T43" i="2"/>
  <c r="S52" i="2"/>
  <c r="S71" i="2"/>
  <c r="W42" i="2"/>
  <c r="R71" i="2"/>
  <c r="W8" i="2"/>
  <c r="Q71" i="2"/>
  <c r="W34" i="2"/>
  <c r="W36" i="2"/>
  <c r="W37" i="2"/>
  <c r="P33" i="2"/>
  <c r="P35" i="2"/>
  <c r="W35" i="2" s="1"/>
  <c r="O50" i="2"/>
  <c r="O71" i="2" s="1"/>
  <c r="W31" i="2"/>
  <c r="N30" i="2"/>
  <c r="N71" i="2" s="1"/>
  <c r="M71" i="2"/>
  <c r="W68" i="2"/>
  <c r="L71" i="2"/>
  <c r="W67" i="2"/>
  <c r="K71" i="2"/>
  <c r="J27" i="2"/>
  <c r="W27" i="2" s="1"/>
  <c r="J25" i="2"/>
  <c r="W26" i="2"/>
  <c r="W28" i="2"/>
  <c r="I17" i="2"/>
  <c r="I71" i="2" s="1"/>
  <c r="H71" i="2"/>
  <c r="W9" i="2"/>
  <c r="W10" i="2"/>
  <c r="W11" i="2"/>
  <c r="W12" i="2"/>
  <c r="W13" i="2"/>
  <c r="W29" i="2"/>
  <c r="W39" i="2"/>
  <c r="W40" i="2"/>
  <c r="W41" i="2"/>
  <c r="W64" i="2"/>
  <c r="W65" i="2"/>
  <c r="W66" i="2"/>
  <c r="W69" i="2"/>
  <c r="W70" i="2"/>
  <c r="T71" i="2" l="1"/>
  <c r="P71" i="2"/>
  <c r="W33" i="2"/>
  <c r="W30" i="2"/>
  <c r="J71" i="2"/>
  <c r="W25" i="2"/>
</calcChain>
</file>

<file path=xl/sharedStrings.xml><?xml version="1.0" encoding="utf-8"?>
<sst xmlns="http://schemas.openxmlformats.org/spreadsheetml/2006/main" count="243" uniqueCount="144">
  <si>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</si>
  <si>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</si>
  <si>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</si>
  <si>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</si>
  <si>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</si>
  <si>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</si>
  <si>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</si>
  <si>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</si>
  <si>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</si>
  <si>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</si>
  <si>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</si>
  <si>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</si>
  <si>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</si>
  <si>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</si>
  <si>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</si>
  <si>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</si>
  <si>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</si>
  <si>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</si>
  <si>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</si>
  <si>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</si>
  <si>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</si>
  <si>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</si>
  <si>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</si>
  <si>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</si>
  <si>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</si>
  <si>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</si>
  <si>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</si>
  <si>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</si>
  <si>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</si>
  <si>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FAIN #</t>
  </si>
  <si>
    <t>AA-38535-22-55-A-25</t>
  </si>
  <si>
    <t>ES38736-22-55-A-25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</si>
  <si>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</si>
  <si>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</si>
  <si>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</si>
  <si>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</si>
  <si>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</si>
  <si>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</si>
  <si>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</si>
  <si>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</si>
  <si>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</si>
  <si>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</si>
  <si>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</si>
  <si>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</si>
  <si>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</si>
  <si>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</si>
  <si>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</si>
  <si>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</si>
  <si>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</si>
  <si>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</si>
  <si>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</si>
  <si>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</si>
  <si>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</si>
  <si>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</si>
  <si>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</si>
  <si>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</si>
  <si>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</si>
  <si>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</si>
  <si>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</si>
  <si>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</si>
  <si>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</si>
  <si>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</si>
  <si>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</si>
  <si>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</si>
  <si>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</si>
  <si>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</si>
  <si>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</si>
  <si>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</si>
  <si>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</si>
  <si>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</si>
  <si>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</si>
  <si>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</si>
  <si>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</si>
  <si>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</si>
  <si>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</si>
  <si>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</si>
  <si>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</si>
  <si>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</si>
  <si>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</si>
  <si>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</si>
  <si>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</si>
  <si>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</si>
  <si>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</si>
  <si>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</si>
  <si>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</si>
  <si>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</si>
  <si>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</si>
  <si>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</si>
  <si>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</si>
  <si>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</si>
  <si>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</si>
  <si>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</si>
  <si>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</si>
  <si>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</si>
  <si>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</si>
  <si>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</si>
  <si>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</si>
  <si>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</si>
  <si>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</si>
  <si>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</si>
  <si>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</si>
  <si>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</si>
  <si>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</si>
  <si>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</si>
  <si>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</si>
  <si>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</si>
  <si>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</si>
  <si>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</si>
  <si>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</si>
  <si>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</si>
  <si>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</si>
  <si>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</si>
  <si>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</si>
  <si>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</si>
  <si>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</si>
  <si>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</si>
  <si>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</si>
  <si>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</si>
  <si>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#10 FY25</t>
  </si>
  <si>
    <t>CT EOL 25CCMESWVETSUI</t>
  </si>
  <si>
    <t>TO ADD JVSG FUNDS</t>
  </si>
  <si>
    <t>BUDGET #10 FY25 DECEMBER 23, 2024</t>
  </si>
  <si>
    <t xml:space="preserve">JVSG FY25 Infrastructure </t>
  </si>
  <si>
    <t>FVETS2024</t>
  </si>
  <si>
    <t>7002-6628</t>
  </si>
  <si>
    <t>K109</t>
  </si>
  <si>
    <t>DV35786-21-55-5-25</t>
  </si>
  <si>
    <t>BUDGET #11 FY25</t>
  </si>
  <si>
    <t>PART 2B:  MCC CAPACITY-EA SHELTER SUPPLEMENTAL FUNDING</t>
  </si>
  <si>
    <t>BUDGET #11 FY25 JANUARY 8, 2025</t>
  </si>
  <si>
    <t>BUDGET #12 FY25</t>
  </si>
  <si>
    <t>TO ADD WP FUNDS</t>
  </si>
  <si>
    <t>BUDGET #12 FY25 JANUARY 14, 2025</t>
  </si>
  <si>
    <t>BUDGET #13 FY25</t>
  </si>
  <si>
    <t>DTA WPP</t>
  </si>
  <si>
    <t>SPSS2025</t>
  </si>
  <si>
    <t>4400-1979</t>
  </si>
  <si>
    <t>K227</t>
  </si>
  <si>
    <t>TO ADD DTA WPP</t>
  </si>
  <si>
    <t>BUDGET #13 FY25 JANUARY 17, 2025</t>
  </si>
  <si>
    <t>BUDGET #14 FY25</t>
  </si>
  <si>
    <t>BUDGET #14 FY25 FEB. 4, 2025</t>
  </si>
  <si>
    <t>NPS STATE STAFF</t>
  </si>
  <si>
    <t>TO ADD NPS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</si>
</sst>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8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quotePrefix="1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6" fillId="0" borderId="4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9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7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3"/>
  <sheetViews>
    <sheetView tabSelected="1" topLeftCell="A4" zoomScale="110" zoomScaleNormal="110" workbookViewId="0">
      <selection activeCell="A38" sqref="A38"/>
    </sheetView>
  </sheetViews>
  <sheetFormatPr defaultColWidth="9.140625" defaultRowHeight="13.5" x14ac:dyDescent="0.25"/>
  <cols>
    <col min="1" max="1" width="86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21" width="18" style="2" hidden="1" customWidth="1"/>
    <col min="22" max="22" width="18" style="2" customWidth="1"/>
    <col min="23" max="23" width="14" style="3" hidden="1" customWidth="1"/>
    <col min="24" max="24" width="14.140625" style="3" customWidth="1"/>
    <col min="25" max="16384" width="9.140625" style="3"/>
  </cols>
  <sheetData>
    <row r="1" spans="1:23" ht="20.25" x14ac:dyDescent="0.3">
      <c r="A1" s="3" t="s">
        <v>11</v>
      </c>
      <c r="B1" s="114" t="s">
        <v>10</v>
      </c>
      <c r="C1" s="115"/>
      <c r="D1" s="115"/>
      <c r="E1" s="115"/>
      <c r="F1" s="115"/>
      <c r="G1" s="115"/>
      <c r="H1" s="115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3" ht="20.25" x14ac:dyDescent="0.3">
      <c r="A2" s="4"/>
      <c r="B2" s="11"/>
      <c r="C2" s="11"/>
      <c r="D2" s="11"/>
      <c r="E2" s="12"/>
      <c r="F2" s="12"/>
      <c r="G2" s="12"/>
    </row>
    <row r="3" spans="1:23" ht="20.25" x14ac:dyDescent="0.3">
      <c r="A3" s="25" t="s">
        <v>83</v>
      </c>
      <c r="B3" s="11" t="s">
        <v>7</v>
      </c>
      <c r="C3" s="1"/>
    </row>
    <row r="4" spans="1:23" ht="21" thickBot="1" x14ac:dyDescent="0.35">
      <c r="A4" s="4"/>
      <c r="B4" s="5"/>
      <c r="C4" s="1"/>
    </row>
    <row r="5" spans="1:23" s="15" customFormat="1" ht="43.5" customHeight="1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29</v>
      </c>
      <c r="H5" s="40" t="s">
        <v>39</v>
      </c>
      <c r="I5" s="44" t="s">
        <v>46</v>
      </c>
      <c r="J5" s="44" t="s">
        <v>53</v>
      </c>
      <c r="K5" s="44" t="s">
        <v>62</v>
      </c>
      <c r="L5" s="44" t="s">
        <v>70</v>
      </c>
      <c r="M5" s="44" t="s">
        <v>78</v>
      </c>
      <c r="N5" s="44" t="s">
        <v>79</v>
      </c>
      <c r="O5" s="44" t="s">
        <v>93</v>
      </c>
      <c r="P5" s="44" t="s">
        <v>98</v>
      </c>
      <c r="Q5" s="44" t="s">
        <v>99</v>
      </c>
      <c r="R5" s="44" t="s">
        <v>118</v>
      </c>
      <c r="S5" s="44" t="s">
        <v>127</v>
      </c>
      <c r="T5" s="44" t="s">
        <v>130</v>
      </c>
      <c r="U5" s="44" t="s">
        <v>133</v>
      </c>
      <c r="V5" s="44" t="s">
        <v>140</v>
      </c>
      <c r="W5" s="26" t="s">
        <v>6</v>
      </c>
    </row>
    <row r="6" spans="1:23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1"/>
    </row>
    <row r="7" spans="1:23" s="7" customFormat="1" ht="16.5" hidden="1" x14ac:dyDescent="0.3">
      <c r="A7" s="20" t="s">
        <v>119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1"/>
    </row>
    <row r="8" spans="1:23" s="7" customFormat="1" ht="16.5" hidden="1" x14ac:dyDescent="0.3">
      <c r="A8" s="111" t="s">
        <v>122</v>
      </c>
      <c r="B8" s="22" t="s">
        <v>56</v>
      </c>
      <c r="C8" s="112" t="s">
        <v>123</v>
      </c>
      <c r="D8" s="28" t="s">
        <v>124</v>
      </c>
      <c r="E8" s="29" t="s">
        <v>125</v>
      </c>
      <c r="F8" s="26">
        <v>17.800999999999998</v>
      </c>
      <c r="G8" s="113" t="s">
        <v>126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52">
        <v>34597</v>
      </c>
      <c r="S8" s="52"/>
      <c r="T8" s="52"/>
      <c r="U8" s="52"/>
      <c r="V8" s="52"/>
      <c r="W8" s="31">
        <f>R8</f>
        <v>34597</v>
      </c>
    </row>
    <row r="9" spans="1:23" s="7" customFormat="1" ht="16.5" hidden="1" x14ac:dyDescent="0.3">
      <c r="A9" s="27"/>
      <c r="B9" s="22"/>
      <c r="C9" s="35"/>
      <c r="D9" s="36"/>
      <c r="E9" s="36"/>
      <c r="F9" s="20"/>
      <c r="G9" s="50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31">
        <f t="shared" ref="W9:W13" si="0">SUM(H9:I9)</f>
        <v>0</v>
      </c>
    </row>
    <row r="10" spans="1:23" s="7" customFormat="1" ht="16.5" hidden="1" x14ac:dyDescent="0.3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31">
        <f t="shared" si="0"/>
        <v>0</v>
      </c>
    </row>
    <row r="11" spans="1:23" s="7" customFormat="1" ht="16.5" hidden="1" x14ac:dyDescent="0.3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31">
        <f t="shared" si="0"/>
        <v>0</v>
      </c>
    </row>
    <row r="12" spans="1:23" s="7" customFormat="1" ht="16.5" hidden="1" x14ac:dyDescent="0.3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31">
        <f t="shared" si="0"/>
        <v>0</v>
      </c>
    </row>
    <row r="13" spans="1:23" s="7" customFormat="1" ht="16.5" hidden="1" x14ac:dyDescent="0.3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31">
        <f t="shared" si="0"/>
        <v>0</v>
      </c>
    </row>
    <row r="14" spans="1:23" s="9" customFormat="1" ht="16.5" hidden="1" x14ac:dyDescent="0.3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31"/>
    </row>
    <row r="15" spans="1:23" s="7" customFormat="1" ht="16.5" hidden="1" x14ac:dyDescent="0.3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31"/>
    </row>
    <row r="16" spans="1:23" s="9" customFormat="1" ht="16.5" hidden="1" x14ac:dyDescent="0.3">
      <c r="A16" s="20" t="s">
        <v>49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1"/>
    </row>
    <row r="17" spans="1:24" s="9" customFormat="1" ht="15.75" hidden="1" x14ac:dyDescent="0.25">
      <c r="A17" s="45" t="s">
        <v>50</v>
      </c>
      <c r="B17" s="43" t="s">
        <v>37</v>
      </c>
      <c r="C17" s="20" t="s">
        <v>51</v>
      </c>
      <c r="D17" s="20" t="s">
        <v>17</v>
      </c>
      <c r="E17" s="20" t="s">
        <v>18</v>
      </c>
      <c r="F17" s="20">
        <v>17.225000000000001</v>
      </c>
      <c r="G17" s="55" t="s">
        <v>36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1"/>
    </row>
    <row r="18" spans="1:24" s="7" customFormat="1" ht="16.5" hidden="1" x14ac:dyDescent="0.3">
      <c r="A18" s="45" t="s">
        <v>50</v>
      </c>
      <c r="B18" s="46" t="s">
        <v>52</v>
      </c>
      <c r="C18" s="20" t="s">
        <v>51</v>
      </c>
      <c r="D18" s="20" t="s">
        <v>17</v>
      </c>
      <c r="E18" s="20" t="s">
        <v>18</v>
      </c>
      <c r="F18" s="20">
        <v>17.225000000000001</v>
      </c>
      <c r="G18" s="55" t="s">
        <v>36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1"/>
    </row>
    <row r="19" spans="1:24" s="7" customFormat="1" ht="16.5" hidden="1" x14ac:dyDescent="0.3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1"/>
      <c r="X19" s="39"/>
    </row>
    <row r="20" spans="1:24" s="7" customFormat="1" ht="16.5" hidden="1" x14ac:dyDescent="0.3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1"/>
      <c r="X20" s="39"/>
    </row>
    <row r="21" spans="1:24" s="7" customFormat="1" ht="16.5" hidden="1" x14ac:dyDescent="0.3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1"/>
    </row>
    <row r="22" spans="1:24" s="7" customFormat="1" ht="16.5" x14ac:dyDescent="0.3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31"/>
    </row>
    <row r="23" spans="1:24" s="6" customFormat="1" ht="16.5" x14ac:dyDescent="0.3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31"/>
    </row>
    <row r="24" spans="1:24" s="6" customFormat="1" ht="16.5" x14ac:dyDescent="0.3">
      <c r="A24" s="20" t="s">
        <v>54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31"/>
    </row>
    <row r="25" spans="1:24" s="7" customFormat="1" ht="16.5" hidden="1" x14ac:dyDescent="0.3">
      <c r="A25" s="47" t="s">
        <v>55</v>
      </c>
      <c r="B25" s="22" t="s">
        <v>56</v>
      </c>
      <c r="C25" s="36" t="s">
        <v>57</v>
      </c>
      <c r="D25" s="20" t="s">
        <v>19</v>
      </c>
      <c r="E25" s="20">
        <v>6501</v>
      </c>
      <c r="F25" s="22">
        <v>17.259</v>
      </c>
      <c r="G25" s="51" t="s">
        <v>30</v>
      </c>
      <c r="H25" s="52"/>
      <c r="I25" s="10"/>
      <c r="J25" s="94">
        <f>1092337-1</f>
        <v>1092336</v>
      </c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3">
        <f>SUM(J25)</f>
        <v>1092336</v>
      </c>
    </row>
    <row r="26" spans="1:24" s="9" customFormat="1" ht="16.5" hidden="1" x14ac:dyDescent="0.3">
      <c r="A26" s="47" t="s">
        <v>55</v>
      </c>
      <c r="B26" s="22" t="s">
        <v>58</v>
      </c>
      <c r="C26" s="36" t="s">
        <v>57</v>
      </c>
      <c r="D26" s="20" t="s">
        <v>19</v>
      </c>
      <c r="E26" s="20">
        <v>6501</v>
      </c>
      <c r="F26" s="22">
        <v>17.259</v>
      </c>
      <c r="G26" s="51" t="s">
        <v>30</v>
      </c>
      <c r="H26" s="52"/>
      <c r="I26" s="58"/>
      <c r="J26" s="94">
        <v>1</v>
      </c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3">
        <f>SUM(J26)</f>
        <v>1</v>
      </c>
    </row>
    <row r="27" spans="1:24" s="9" customFormat="1" ht="16.5" hidden="1" x14ac:dyDescent="0.3">
      <c r="A27" s="32" t="s">
        <v>22</v>
      </c>
      <c r="B27" s="22" t="s">
        <v>56</v>
      </c>
      <c r="C27" s="36" t="s">
        <v>59</v>
      </c>
      <c r="D27" s="20" t="s">
        <v>23</v>
      </c>
      <c r="E27" s="20">
        <v>6502</v>
      </c>
      <c r="F27" s="20">
        <v>17.257999999999999</v>
      </c>
      <c r="G27" s="51" t="s">
        <v>30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93">
        <f>SUM(J27)</f>
        <v>168285</v>
      </c>
    </row>
    <row r="28" spans="1:24" s="9" customFormat="1" ht="16.5" hidden="1" x14ac:dyDescent="0.3">
      <c r="A28" s="32" t="s">
        <v>22</v>
      </c>
      <c r="B28" s="22" t="s">
        <v>58</v>
      </c>
      <c r="C28" s="36" t="s">
        <v>59</v>
      </c>
      <c r="D28" s="20" t="s">
        <v>23</v>
      </c>
      <c r="E28" s="20">
        <v>6502</v>
      </c>
      <c r="F28" s="20">
        <v>17.257999999999999</v>
      </c>
      <c r="G28" s="51" t="s">
        <v>30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93">
        <f>SUM(J28)</f>
        <v>1</v>
      </c>
    </row>
    <row r="29" spans="1:24" s="7" customFormat="1" ht="16.5" hidden="1" x14ac:dyDescent="0.3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93">
        <f>SUM(H29:I29)</f>
        <v>0</v>
      </c>
    </row>
    <row r="30" spans="1:24" s="7" customFormat="1" ht="16.5" hidden="1" x14ac:dyDescent="0.3">
      <c r="A30" s="32" t="s">
        <v>22</v>
      </c>
      <c r="B30" s="22" t="s">
        <v>56</v>
      </c>
      <c r="C30" s="36" t="s">
        <v>82</v>
      </c>
      <c r="D30" s="20" t="s">
        <v>23</v>
      </c>
      <c r="E30" s="20">
        <v>6502</v>
      </c>
      <c r="F30" s="20">
        <v>17.257999999999999</v>
      </c>
      <c r="G30" s="100" t="s">
        <v>30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57"/>
      <c r="S30" s="57"/>
      <c r="T30" s="57"/>
      <c r="U30" s="57"/>
      <c r="V30" s="57"/>
      <c r="W30" s="93">
        <f>SUM(N30)</f>
        <v>687730</v>
      </c>
    </row>
    <row r="31" spans="1:24" s="7" customFormat="1" ht="16.5" hidden="1" x14ac:dyDescent="0.3">
      <c r="A31" s="32" t="s">
        <v>22</v>
      </c>
      <c r="B31" s="22" t="s">
        <v>58</v>
      </c>
      <c r="C31" s="36" t="s">
        <v>82</v>
      </c>
      <c r="D31" s="20" t="s">
        <v>23</v>
      </c>
      <c r="E31" s="20">
        <v>6502</v>
      </c>
      <c r="F31" s="20">
        <v>17.257999999999999</v>
      </c>
      <c r="G31" s="100" t="s">
        <v>30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57"/>
      <c r="S31" s="57"/>
      <c r="T31" s="57"/>
      <c r="U31" s="57"/>
      <c r="V31" s="57"/>
      <c r="W31" s="93">
        <f>SUM(N31)</f>
        <v>1</v>
      </c>
    </row>
    <row r="32" spans="1:24" s="7" customFormat="1" ht="16.5" hidden="1" x14ac:dyDescent="0.3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93"/>
    </row>
    <row r="33" spans="1:23" s="6" customFormat="1" ht="15" hidden="1" x14ac:dyDescent="0.25">
      <c r="A33" s="27" t="s">
        <v>20</v>
      </c>
      <c r="B33" s="22" t="s">
        <v>56</v>
      </c>
      <c r="C33" s="20" t="s">
        <v>96</v>
      </c>
      <c r="D33" s="20" t="s">
        <v>21</v>
      </c>
      <c r="E33" s="20">
        <v>6503</v>
      </c>
      <c r="F33" s="20">
        <v>17.277999999999999</v>
      </c>
      <c r="G33" s="105" t="s">
        <v>30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52"/>
      <c r="S33" s="52"/>
      <c r="T33" s="52"/>
      <c r="U33" s="52"/>
      <c r="V33" s="52"/>
      <c r="W33" s="93">
        <f>P33</f>
        <v>254562</v>
      </c>
    </row>
    <row r="34" spans="1:23" s="7" customFormat="1" ht="16.5" hidden="1" x14ac:dyDescent="0.3">
      <c r="A34" s="27" t="s">
        <v>20</v>
      </c>
      <c r="B34" s="22" t="s">
        <v>58</v>
      </c>
      <c r="C34" s="20" t="s">
        <v>96</v>
      </c>
      <c r="D34" s="20" t="s">
        <v>21</v>
      </c>
      <c r="E34" s="20">
        <v>6503</v>
      </c>
      <c r="F34" s="20">
        <v>17.277999999999999</v>
      </c>
      <c r="G34" s="105" t="s">
        <v>30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52"/>
      <c r="S34" s="52"/>
      <c r="T34" s="52"/>
      <c r="U34" s="52"/>
      <c r="V34" s="52"/>
      <c r="W34" s="93">
        <f t="shared" ref="W34:W37" si="1">P34</f>
        <v>1</v>
      </c>
    </row>
    <row r="35" spans="1:23" s="9" customFormat="1" ht="15" hidden="1" x14ac:dyDescent="0.25">
      <c r="A35" s="27" t="s">
        <v>20</v>
      </c>
      <c r="B35" s="22" t="s">
        <v>56</v>
      </c>
      <c r="C35" s="20" t="s">
        <v>97</v>
      </c>
      <c r="D35" s="20" t="s">
        <v>21</v>
      </c>
      <c r="E35" s="20">
        <v>6503</v>
      </c>
      <c r="F35" s="20">
        <v>17.277999999999999</v>
      </c>
      <c r="G35" s="105" t="s">
        <v>30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57"/>
      <c r="S35" s="57"/>
      <c r="T35" s="57"/>
      <c r="U35" s="57"/>
      <c r="V35" s="57"/>
      <c r="W35" s="93">
        <f t="shared" si="1"/>
        <v>926332</v>
      </c>
    </row>
    <row r="36" spans="1:23" s="9" customFormat="1" ht="15" hidden="1" x14ac:dyDescent="0.25">
      <c r="A36" s="27" t="s">
        <v>20</v>
      </c>
      <c r="B36" s="22" t="s">
        <v>58</v>
      </c>
      <c r="C36" s="20" t="s">
        <v>97</v>
      </c>
      <c r="D36" s="20" t="s">
        <v>21</v>
      </c>
      <c r="E36" s="20">
        <v>6503</v>
      </c>
      <c r="F36" s="20">
        <v>17.277999999999999</v>
      </c>
      <c r="G36" s="105" t="s">
        <v>30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57"/>
      <c r="S36" s="57"/>
      <c r="T36" s="57"/>
      <c r="U36" s="57"/>
      <c r="V36" s="57"/>
      <c r="W36" s="93">
        <f t="shared" si="1"/>
        <v>1</v>
      </c>
    </row>
    <row r="37" spans="1:23" s="9" customFormat="1" ht="15" x14ac:dyDescent="0.25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93">
        <f t="shared" si="1"/>
        <v>0</v>
      </c>
    </row>
    <row r="38" spans="1:23" s="9" customFormat="1" ht="15" x14ac:dyDescent="0.25">
      <c r="A38" s="27" t="s">
        <v>142</v>
      </c>
      <c r="B38" s="22" t="s">
        <v>56</v>
      </c>
      <c r="C38" s="20" t="s">
        <v>97</v>
      </c>
      <c r="D38" s="20" t="s">
        <v>21</v>
      </c>
      <c r="E38" s="20">
        <v>6523</v>
      </c>
      <c r="F38" s="20">
        <v>17.277999999999999</v>
      </c>
      <c r="G38" s="105" t="s">
        <v>30</v>
      </c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>
        <v>16000</v>
      </c>
      <c r="W38" s="93">
        <f>V38</f>
        <v>16000</v>
      </c>
    </row>
    <row r="39" spans="1:23" s="9" customFormat="1" ht="18.75" x14ac:dyDescent="0.25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93">
        <f>SUM(H39:I39)</f>
        <v>0</v>
      </c>
    </row>
    <row r="40" spans="1:23" s="9" customFormat="1" ht="15" x14ac:dyDescent="0.25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93">
        <f>SUM(H40:I40)</f>
        <v>0</v>
      </c>
    </row>
    <row r="41" spans="1:23" s="65" customFormat="1" ht="16.5" hidden="1" x14ac:dyDescent="0.3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95">
        <f>SUM(H41:I41)</f>
        <v>0</v>
      </c>
    </row>
    <row r="42" spans="1:23" s="65" customFormat="1" ht="16.5" hidden="1" x14ac:dyDescent="0.3">
      <c r="A42" s="49" t="s">
        <v>38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95">
        <f t="shared" ref="W42" si="2">SUM(H42:I42)</f>
        <v>0</v>
      </c>
    </row>
    <row r="43" spans="1:23" s="65" customFormat="1" ht="16.5" hidden="1" x14ac:dyDescent="0.3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31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f>460404.253553603-1</f>
        <v>460403.25355360302</v>
      </c>
      <c r="U43" s="64"/>
      <c r="V43" s="64"/>
      <c r="W43" s="95">
        <f>T43</f>
        <v>460403.25355360302</v>
      </c>
    </row>
    <row r="44" spans="1:23" s="65" customFormat="1" ht="16.5" hidden="1" x14ac:dyDescent="0.3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31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>
        <v>1</v>
      </c>
      <c r="U44" s="64"/>
      <c r="V44" s="64"/>
      <c r="W44" s="95">
        <f t="shared" ref="W44:W62" si="3">T44</f>
        <v>1</v>
      </c>
    </row>
    <row r="45" spans="1:23" s="65" customFormat="1" ht="16.5" hidden="1" x14ac:dyDescent="0.3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31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>
        <f>115096-1</f>
        <v>115095</v>
      </c>
      <c r="U45" s="64"/>
      <c r="V45" s="64"/>
      <c r="W45" s="95">
        <f t="shared" si="3"/>
        <v>115095</v>
      </c>
    </row>
    <row r="46" spans="1:23" s="65" customFormat="1" ht="16.5" hidden="1" x14ac:dyDescent="0.3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31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>
        <v>1</v>
      </c>
      <c r="U46" s="64"/>
      <c r="V46" s="64"/>
      <c r="W46" s="95">
        <f t="shared" si="3"/>
        <v>1</v>
      </c>
    </row>
    <row r="47" spans="1:23" s="65" customFormat="1" ht="16.5" hidden="1" x14ac:dyDescent="0.3">
      <c r="A47" s="59" t="s">
        <v>42</v>
      </c>
      <c r="B47" s="60" t="s">
        <v>43</v>
      </c>
      <c r="C47" s="61" t="s">
        <v>44</v>
      </c>
      <c r="D47" s="49" t="s">
        <v>15</v>
      </c>
      <c r="E47" s="49" t="s">
        <v>16</v>
      </c>
      <c r="F47" s="49">
        <v>10.561</v>
      </c>
      <c r="G47" s="49" t="s">
        <v>45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95">
        <f t="shared" si="3"/>
        <v>0</v>
      </c>
    </row>
    <row r="48" spans="1:23" s="65" customFormat="1" ht="16.5" hidden="1" x14ac:dyDescent="0.3">
      <c r="A48" s="59" t="s">
        <v>42</v>
      </c>
      <c r="B48" s="60" t="s">
        <v>43</v>
      </c>
      <c r="C48" s="61" t="s">
        <v>44</v>
      </c>
      <c r="D48" s="49" t="s">
        <v>15</v>
      </c>
      <c r="E48" s="49" t="s">
        <v>16</v>
      </c>
      <c r="F48" s="49">
        <v>10.561</v>
      </c>
      <c r="G48" s="49" t="s">
        <v>45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64"/>
      <c r="S48" s="64"/>
      <c r="T48" s="64"/>
      <c r="U48" s="64"/>
      <c r="V48" s="64"/>
      <c r="W48" s="95">
        <f t="shared" si="3"/>
        <v>0</v>
      </c>
    </row>
    <row r="49" spans="1:23" s="65" customFormat="1" ht="16.5" hidden="1" x14ac:dyDescent="0.3">
      <c r="A49" s="59" t="s">
        <v>42</v>
      </c>
      <c r="B49" s="60" t="s">
        <v>43</v>
      </c>
      <c r="C49" s="61" t="s">
        <v>44</v>
      </c>
      <c r="D49" s="49" t="s">
        <v>15</v>
      </c>
      <c r="E49" s="49" t="s">
        <v>16</v>
      </c>
      <c r="F49" s="49">
        <v>10.561</v>
      </c>
      <c r="G49" s="49" t="s">
        <v>45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64"/>
      <c r="S49" s="64"/>
      <c r="T49" s="64"/>
      <c r="U49" s="64"/>
      <c r="V49" s="64"/>
      <c r="W49" s="95">
        <f t="shared" si="3"/>
        <v>0</v>
      </c>
    </row>
    <row r="50" spans="1:23" s="65" customFormat="1" ht="16.5" hidden="1" x14ac:dyDescent="0.3">
      <c r="A50" s="104" t="s">
        <v>87</v>
      </c>
      <c r="B50" s="22" t="s">
        <v>88</v>
      </c>
      <c r="C50" s="20" t="s">
        <v>89</v>
      </c>
      <c r="D50" s="20" t="s">
        <v>90</v>
      </c>
      <c r="E50" s="20" t="s">
        <v>91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64"/>
      <c r="S50" s="64"/>
      <c r="T50" s="64"/>
      <c r="U50" s="64"/>
      <c r="V50" s="64"/>
      <c r="W50" s="95">
        <f t="shared" si="3"/>
        <v>0</v>
      </c>
    </row>
    <row r="51" spans="1:23" s="65" customFormat="1" ht="16.5" hidden="1" x14ac:dyDescent="0.3">
      <c r="A51" s="104" t="s">
        <v>87</v>
      </c>
      <c r="B51" s="22" t="s">
        <v>92</v>
      </c>
      <c r="C51" s="20" t="s">
        <v>89</v>
      </c>
      <c r="D51" s="20" t="s">
        <v>90</v>
      </c>
      <c r="E51" s="20" t="s">
        <v>91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64"/>
      <c r="T51" s="64"/>
      <c r="U51" s="64"/>
      <c r="V51" s="64"/>
      <c r="W51" s="95">
        <f t="shared" si="3"/>
        <v>0</v>
      </c>
    </row>
    <row r="52" spans="1:23" s="65" customFormat="1" ht="16.5" hidden="1" x14ac:dyDescent="0.3">
      <c r="A52" s="104" t="s">
        <v>128</v>
      </c>
      <c r="B52" s="22" t="s">
        <v>88</v>
      </c>
      <c r="C52" s="20" t="s">
        <v>89</v>
      </c>
      <c r="D52" s="20" t="s">
        <v>90</v>
      </c>
      <c r="E52" s="20" t="s">
        <v>91</v>
      </c>
      <c r="F52" s="60"/>
      <c r="G52" s="70"/>
      <c r="H52" s="6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>
        <f>210281-1</f>
        <v>210280</v>
      </c>
      <c r="T52" s="64"/>
      <c r="U52" s="64"/>
      <c r="V52" s="64"/>
      <c r="W52" s="95">
        <f t="shared" si="3"/>
        <v>0</v>
      </c>
    </row>
    <row r="53" spans="1:23" s="65" customFormat="1" ht="16.5" hidden="1" x14ac:dyDescent="0.3">
      <c r="A53" s="104" t="s">
        <v>128</v>
      </c>
      <c r="B53" s="22" t="s">
        <v>92</v>
      </c>
      <c r="C53" s="20" t="s">
        <v>89</v>
      </c>
      <c r="D53" s="20" t="s">
        <v>90</v>
      </c>
      <c r="E53" s="20" t="s">
        <v>91</v>
      </c>
      <c r="F53" s="60"/>
      <c r="G53" s="70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>
        <v>1</v>
      </c>
      <c r="T53" s="64"/>
      <c r="U53" s="64"/>
      <c r="V53" s="64"/>
      <c r="W53" s="95">
        <f t="shared" si="3"/>
        <v>0</v>
      </c>
    </row>
    <row r="54" spans="1:23" s="65" customFormat="1" ht="16.5" hidden="1" x14ac:dyDescent="0.3">
      <c r="A54" s="104" t="s">
        <v>102</v>
      </c>
      <c r="B54" s="22" t="s">
        <v>56</v>
      </c>
      <c r="C54" s="106" t="s">
        <v>103</v>
      </c>
      <c r="D54" s="107" t="s">
        <v>104</v>
      </c>
      <c r="E54" s="20" t="s">
        <v>105</v>
      </c>
      <c r="F54" s="60"/>
      <c r="G54" s="70"/>
      <c r="H54" s="63"/>
      <c r="I54" s="64"/>
      <c r="J54" s="64"/>
      <c r="K54" s="64"/>
      <c r="L54" s="64"/>
      <c r="M54" s="64"/>
      <c r="N54" s="64"/>
      <c r="O54" s="64"/>
      <c r="P54" s="64"/>
      <c r="Q54" s="64">
        <v>5805</v>
      </c>
      <c r="R54" s="64"/>
      <c r="S54" s="64"/>
      <c r="T54" s="64"/>
      <c r="U54" s="64"/>
      <c r="V54" s="64"/>
      <c r="W54" s="95">
        <f t="shared" si="3"/>
        <v>0</v>
      </c>
    </row>
    <row r="55" spans="1:23" s="65" customFormat="1" ht="16.5" hidden="1" x14ac:dyDescent="0.3">
      <c r="A55" s="104" t="s">
        <v>106</v>
      </c>
      <c r="B55" s="22" t="s">
        <v>56</v>
      </c>
      <c r="C55" s="108" t="s">
        <v>107</v>
      </c>
      <c r="D55" s="108" t="s">
        <v>108</v>
      </c>
      <c r="E55" s="20" t="s">
        <v>109</v>
      </c>
      <c r="F55" s="70"/>
      <c r="G55" s="70"/>
      <c r="H55" s="63"/>
      <c r="I55" s="64"/>
      <c r="J55" s="64"/>
      <c r="K55" s="64"/>
      <c r="L55" s="64"/>
      <c r="M55" s="64"/>
      <c r="N55" s="64"/>
      <c r="O55" s="64"/>
      <c r="P55" s="64"/>
      <c r="Q55" s="64">
        <v>11392.33</v>
      </c>
      <c r="R55" s="64"/>
      <c r="S55" s="64"/>
      <c r="T55" s="64"/>
      <c r="U55" s="64"/>
      <c r="V55" s="64"/>
      <c r="W55" s="95">
        <f t="shared" si="3"/>
        <v>0</v>
      </c>
    </row>
    <row r="56" spans="1:23" s="65" customFormat="1" ht="16.5" hidden="1" x14ac:dyDescent="0.3">
      <c r="A56" s="104" t="s">
        <v>110</v>
      </c>
      <c r="B56" s="22" t="s">
        <v>56</v>
      </c>
      <c r="C56" s="109" t="s">
        <v>111</v>
      </c>
      <c r="D56" s="109" t="s">
        <v>112</v>
      </c>
      <c r="E56" s="20" t="s">
        <v>113</v>
      </c>
      <c r="F56" s="73"/>
      <c r="G56" s="70"/>
      <c r="H56" s="63"/>
      <c r="I56" s="64"/>
      <c r="J56" s="64"/>
      <c r="K56" s="64"/>
      <c r="L56" s="64"/>
      <c r="M56" s="64"/>
      <c r="N56" s="64"/>
      <c r="O56" s="64"/>
      <c r="P56" s="64"/>
      <c r="Q56" s="64">
        <v>15189.78</v>
      </c>
      <c r="R56" s="64"/>
      <c r="S56" s="64"/>
      <c r="T56" s="64"/>
      <c r="U56" s="64"/>
      <c r="V56" s="64"/>
      <c r="W56" s="95">
        <f t="shared" si="3"/>
        <v>0</v>
      </c>
    </row>
    <row r="57" spans="1:23" s="65" customFormat="1" ht="16.5" hidden="1" x14ac:dyDescent="0.3">
      <c r="A57" s="104" t="s">
        <v>114</v>
      </c>
      <c r="B57" s="22" t="s">
        <v>56</v>
      </c>
      <c r="C57" s="110" t="s">
        <v>115</v>
      </c>
      <c r="D57" s="110" t="s">
        <v>116</v>
      </c>
      <c r="E57" s="20" t="s">
        <v>117</v>
      </c>
      <c r="F57" s="68"/>
      <c r="G57" s="68"/>
      <c r="H57" s="63"/>
      <c r="I57" s="64"/>
      <c r="J57" s="64"/>
      <c r="K57" s="64"/>
      <c r="L57" s="64"/>
      <c r="M57" s="64"/>
      <c r="N57" s="64"/>
      <c r="O57" s="64"/>
      <c r="P57" s="64"/>
      <c r="Q57" s="64">
        <v>11586.25</v>
      </c>
      <c r="R57" s="64"/>
      <c r="S57" s="64"/>
      <c r="T57" s="64"/>
      <c r="U57" s="64"/>
      <c r="V57" s="64"/>
      <c r="W57" s="95">
        <f t="shared" si="3"/>
        <v>0</v>
      </c>
    </row>
    <row r="58" spans="1:23" s="65" customFormat="1" ht="16.5" hidden="1" x14ac:dyDescent="0.3">
      <c r="A58" s="104" t="s">
        <v>134</v>
      </c>
      <c r="B58" s="22" t="s">
        <v>56</v>
      </c>
      <c r="C58" s="20" t="s">
        <v>135</v>
      </c>
      <c r="D58" s="20" t="s">
        <v>136</v>
      </c>
      <c r="E58" s="20" t="s">
        <v>137</v>
      </c>
      <c r="F58" s="60"/>
      <c r="G58" s="60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>
        <v>11156</v>
      </c>
      <c r="V58" s="76"/>
      <c r="W58" s="95">
        <f>U58</f>
        <v>11156</v>
      </c>
    </row>
    <row r="59" spans="1:23" s="65" customFormat="1" ht="16.5" hidden="1" x14ac:dyDescent="0.3">
      <c r="A59" s="67"/>
      <c r="B59" s="69"/>
      <c r="C59" s="49"/>
      <c r="D59" s="49"/>
      <c r="E59" s="49"/>
      <c r="F59" s="60"/>
      <c r="G59" s="60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95">
        <f t="shared" si="3"/>
        <v>0</v>
      </c>
    </row>
    <row r="60" spans="1:23" s="65" customFormat="1" ht="16.5" hidden="1" x14ac:dyDescent="0.3">
      <c r="A60" s="74"/>
      <c r="B60" s="77"/>
      <c r="C60" s="49"/>
      <c r="D60" s="49"/>
      <c r="E60" s="49"/>
      <c r="F60" s="70"/>
      <c r="G60" s="70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95">
        <f t="shared" si="3"/>
        <v>0</v>
      </c>
    </row>
    <row r="61" spans="1:23" s="65" customFormat="1" ht="14.45" hidden="1" customHeight="1" x14ac:dyDescent="0.3">
      <c r="A61" s="74"/>
      <c r="B61" s="77"/>
      <c r="C61" s="78"/>
      <c r="D61" s="78"/>
      <c r="E61" s="79"/>
      <c r="F61" s="77"/>
      <c r="G61" s="77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95">
        <f t="shared" si="3"/>
        <v>0</v>
      </c>
    </row>
    <row r="62" spans="1:23" s="65" customFormat="1" ht="16.5" hidden="1" x14ac:dyDescent="0.3">
      <c r="A62" s="62"/>
      <c r="B62" s="77"/>
      <c r="C62" s="78"/>
      <c r="D62" s="78"/>
      <c r="E62" s="79"/>
      <c r="F62" s="77"/>
      <c r="G62" s="77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95">
        <f t="shared" si="3"/>
        <v>0</v>
      </c>
    </row>
    <row r="63" spans="1:23" s="65" customFormat="1" ht="16.5" hidden="1" x14ac:dyDescent="0.3">
      <c r="A63" s="49"/>
      <c r="B63" s="77"/>
      <c r="C63" s="78"/>
      <c r="D63" s="78"/>
      <c r="E63" s="79"/>
      <c r="F63" s="77"/>
      <c r="G63" s="77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95"/>
    </row>
    <row r="64" spans="1:23" s="65" customFormat="1" ht="16.5" hidden="1" x14ac:dyDescent="0.3">
      <c r="A64" s="80"/>
      <c r="B64" s="60"/>
      <c r="C64" s="81"/>
      <c r="D64" s="81"/>
      <c r="E64" s="72"/>
      <c r="F64" s="75"/>
      <c r="G64" s="5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95">
        <f t="shared" ref="W64:W66" si="4">SUM(H64:I64)</f>
        <v>0</v>
      </c>
    </row>
    <row r="65" spans="1:23" s="84" customFormat="1" ht="16.5" hidden="1" x14ac:dyDescent="0.3">
      <c r="A65" s="62" t="s">
        <v>8</v>
      </c>
      <c r="B65" s="82"/>
      <c r="C65" s="83"/>
      <c r="D65" s="48"/>
      <c r="E65" s="83"/>
      <c r="F65" s="48"/>
      <c r="G65" s="48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95">
        <f t="shared" si="4"/>
        <v>0</v>
      </c>
    </row>
    <row r="66" spans="1:23" s="84" customFormat="1" ht="16.5" hidden="1" x14ac:dyDescent="0.3">
      <c r="A66" s="49" t="s">
        <v>65</v>
      </c>
      <c r="B66" s="48"/>
      <c r="C66" s="83"/>
      <c r="D66" s="48"/>
      <c r="E66" s="83"/>
      <c r="F66" s="48"/>
      <c r="G66" s="48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95">
        <f t="shared" si="4"/>
        <v>0</v>
      </c>
    </row>
    <row r="67" spans="1:23" s="84" customFormat="1" ht="16.5" hidden="1" x14ac:dyDescent="0.3">
      <c r="A67" s="85" t="s">
        <v>12</v>
      </c>
      <c r="B67" s="43" t="s">
        <v>37</v>
      </c>
      <c r="C67" s="35" t="s">
        <v>66</v>
      </c>
      <c r="D67" s="96" t="s">
        <v>67</v>
      </c>
      <c r="E67" s="96" t="s">
        <v>68</v>
      </c>
      <c r="F67" s="22" t="s">
        <v>69</v>
      </c>
      <c r="G67" s="60"/>
      <c r="H67" s="76"/>
      <c r="I67" s="76"/>
      <c r="J67" s="76"/>
      <c r="K67" s="76">
        <v>897663.01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95">
        <f>K67</f>
        <v>897663.01</v>
      </c>
    </row>
    <row r="68" spans="1:23" s="84" customFormat="1" ht="16.5" hidden="1" x14ac:dyDescent="0.3">
      <c r="A68" s="97" t="s">
        <v>71</v>
      </c>
      <c r="B68" s="43" t="s">
        <v>37</v>
      </c>
      <c r="C68" s="98" t="s">
        <v>72</v>
      </c>
      <c r="D68" s="96" t="s">
        <v>73</v>
      </c>
      <c r="E68" s="99" t="s">
        <v>74</v>
      </c>
      <c r="F68" s="20" t="s">
        <v>69</v>
      </c>
      <c r="G68" s="60"/>
      <c r="H68" s="76"/>
      <c r="I68" s="76"/>
      <c r="J68" s="76"/>
      <c r="K68" s="76"/>
      <c r="L68" s="76">
        <v>95000</v>
      </c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95">
        <f>SUM(L68)</f>
        <v>95000</v>
      </c>
    </row>
    <row r="69" spans="1:23" s="84" customFormat="1" ht="16.5" hidden="1" x14ac:dyDescent="0.3">
      <c r="A69" s="85"/>
      <c r="B69" s="60"/>
      <c r="C69" s="71"/>
      <c r="D69" s="71"/>
      <c r="E69" s="71"/>
      <c r="F69" s="60"/>
      <c r="G69" s="60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95">
        <f>SUM(H69:I69)</f>
        <v>0</v>
      </c>
    </row>
    <row r="70" spans="1:23" s="84" customFormat="1" ht="16.5" hidden="1" x14ac:dyDescent="0.3">
      <c r="A70" s="86"/>
      <c r="B70" s="86"/>
      <c r="C70" s="86"/>
      <c r="D70" s="48"/>
      <c r="E70" s="48"/>
      <c r="F70" s="48"/>
      <c r="G70" s="48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95">
        <f t="shared" ref="W70" si="5">SUM(H70:I70)</f>
        <v>0</v>
      </c>
    </row>
    <row r="71" spans="1:23" s="84" customFormat="1" ht="16.5" x14ac:dyDescent="0.3">
      <c r="A71" s="67" t="s">
        <v>0</v>
      </c>
      <c r="B71" s="67"/>
      <c r="C71" s="88"/>
      <c r="D71" s="88"/>
      <c r="E71" s="88"/>
      <c r="F71" s="88"/>
      <c r="G71" s="88"/>
      <c r="H71" s="87">
        <f>SUM(H25:H70)</f>
        <v>1953.12</v>
      </c>
      <c r="I71" s="87">
        <f>SUM(I16:I19)</f>
        <v>419204.73</v>
      </c>
      <c r="J71" s="87">
        <f>SUM(J24:J28)</f>
        <v>1260623</v>
      </c>
      <c r="K71" s="87">
        <f>SUM(K64:K69)</f>
        <v>897663.01</v>
      </c>
      <c r="L71" s="87">
        <f>SUM(L65:L70)</f>
        <v>95000</v>
      </c>
      <c r="M71" s="87">
        <f>SUM(M42:M68)</f>
        <v>8859.380000000001</v>
      </c>
      <c r="N71" s="87">
        <f>SUM(N24:N35)</f>
        <v>687731</v>
      </c>
      <c r="O71" s="87">
        <f>SUM(O42:O58)</f>
        <v>159292.14790342</v>
      </c>
      <c r="P71" s="87">
        <f>SUM(P32:P39)</f>
        <v>1180896</v>
      </c>
      <c r="Q71" s="87">
        <f>SUM(Q41:Q62)</f>
        <v>43973.36</v>
      </c>
      <c r="R71" s="87">
        <f>SUM(R7:R11)</f>
        <v>34597</v>
      </c>
      <c r="S71" s="87">
        <f>SUM(S42:S64)</f>
        <v>210281</v>
      </c>
      <c r="T71" s="87">
        <f>SUM(T42:T62)</f>
        <v>575500.25355360308</v>
      </c>
      <c r="U71" s="87">
        <f>SUM(U41:U60)</f>
        <v>11156</v>
      </c>
      <c r="V71" s="87">
        <f>SUM(V22:V40)</f>
        <v>16000</v>
      </c>
      <c r="W71" s="95"/>
    </row>
    <row r="72" spans="1:23" s="84" customFormat="1" ht="16.5" x14ac:dyDescent="0.3">
      <c r="A72" s="89"/>
      <c r="B72" s="89"/>
      <c r="C72" s="90"/>
      <c r="D72" s="90"/>
      <c r="E72" s="90"/>
      <c r="F72" s="90"/>
      <c r="G72" s="90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2"/>
    </row>
    <row r="73" spans="1:23" ht="15" x14ac:dyDescent="0.25">
      <c r="A73" s="30" t="s">
        <v>9</v>
      </c>
    </row>
    <row r="74" spans="1:23" ht="15" hidden="1" x14ac:dyDescent="0.25">
      <c r="A74" s="30" t="s">
        <v>40</v>
      </c>
    </row>
    <row r="75" spans="1:23" ht="15" hidden="1" x14ac:dyDescent="0.25">
      <c r="A75" s="42" t="s">
        <v>41</v>
      </c>
    </row>
    <row r="76" spans="1:23" ht="15" hidden="1" x14ac:dyDescent="0.25">
      <c r="A76" s="30" t="s">
        <v>47</v>
      </c>
    </row>
    <row r="77" spans="1:23" ht="15" hidden="1" x14ac:dyDescent="0.25">
      <c r="A77" s="42" t="s">
        <v>48</v>
      </c>
    </row>
    <row r="78" spans="1:23" ht="15" hidden="1" x14ac:dyDescent="0.25">
      <c r="A78" s="30" t="s">
        <v>60</v>
      </c>
    </row>
    <row r="79" spans="1:23" ht="15" hidden="1" x14ac:dyDescent="0.25">
      <c r="A79" s="42" t="s">
        <v>61</v>
      </c>
    </row>
    <row r="80" spans="1:23" ht="15" hidden="1" x14ac:dyDescent="0.25">
      <c r="A80" s="30" t="s">
        <v>63</v>
      </c>
    </row>
    <row r="81" spans="1:22" ht="15" hidden="1" x14ac:dyDescent="0.25">
      <c r="A81" s="42" t="s">
        <v>64</v>
      </c>
    </row>
    <row r="82" spans="1:22" ht="15" hidden="1" x14ac:dyDescent="0.25">
      <c r="A82" s="30" t="s">
        <v>76</v>
      </c>
    </row>
    <row r="83" spans="1:22" ht="15" hidden="1" x14ac:dyDescent="0.25">
      <c r="A83" s="42" t="s">
        <v>75</v>
      </c>
    </row>
    <row r="84" spans="1:22" ht="15" hidden="1" x14ac:dyDescent="0.25">
      <c r="A84" s="30" t="s">
        <v>77</v>
      </c>
    </row>
    <row r="85" spans="1:22" ht="15" hidden="1" x14ac:dyDescent="0.25">
      <c r="A85" s="42" t="s">
        <v>41</v>
      </c>
    </row>
    <row r="86" spans="1:22" ht="15" hidden="1" x14ac:dyDescent="0.25">
      <c r="A86" s="30" t="s">
        <v>81</v>
      </c>
    </row>
    <row r="87" spans="1:22" ht="15" hidden="1" x14ac:dyDescent="0.25">
      <c r="A87" s="42" t="s">
        <v>80</v>
      </c>
    </row>
    <row r="88" spans="1:22" ht="15" hidden="1" x14ac:dyDescent="0.25">
      <c r="A88" s="30" t="s">
        <v>84</v>
      </c>
    </row>
    <row r="89" spans="1:22" ht="15" hidden="1" x14ac:dyDescent="0.25">
      <c r="A89" s="42" t="s">
        <v>85</v>
      </c>
    </row>
    <row r="90" spans="1:22" s="102" customFormat="1" hidden="1" x14ac:dyDescent="0.25">
      <c r="A90" s="101" t="s">
        <v>86</v>
      </c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</row>
    <row r="92" spans="1:22" ht="15" hidden="1" x14ac:dyDescent="0.25">
      <c r="A92" s="30" t="s">
        <v>95</v>
      </c>
    </row>
    <row r="93" spans="1:22" ht="15" hidden="1" x14ac:dyDescent="0.25">
      <c r="A93" s="42" t="s">
        <v>94</v>
      </c>
    </row>
    <row r="94" spans="1:22" ht="15" hidden="1" x14ac:dyDescent="0.25">
      <c r="A94" s="30" t="s">
        <v>101</v>
      </c>
    </row>
    <row r="95" spans="1:22" ht="15" hidden="1" x14ac:dyDescent="0.25">
      <c r="A95" s="42" t="s">
        <v>100</v>
      </c>
    </row>
    <row r="96" spans="1:22" ht="15" hidden="1" x14ac:dyDescent="0.25">
      <c r="A96" s="30" t="s">
        <v>121</v>
      </c>
    </row>
    <row r="97" spans="1:1" ht="15" hidden="1" x14ac:dyDescent="0.25">
      <c r="A97" s="42" t="s">
        <v>120</v>
      </c>
    </row>
    <row r="98" spans="1:1" ht="15" hidden="1" x14ac:dyDescent="0.25">
      <c r="A98" s="30" t="s">
        <v>129</v>
      </c>
    </row>
    <row r="99" spans="1:1" ht="15" hidden="1" x14ac:dyDescent="0.25">
      <c r="A99" s="42" t="s">
        <v>85</v>
      </c>
    </row>
    <row r="100" spans="1:1" ht="15" hidden="1" x14ac:dyDescent="0.25">
      <c r="A100" s="30" t="s">
        <v>132</v>
      </c>
    </row>
    <row r="101" spans="1:1" ht="15" hidden="1" x14ac:dyDescent="0.25">
      <c r="A101" s="42" t="s">
        <v>131</v>
      </c>
    </row>
    <row r="102" spans="1:1" ht="15" hidden="1" x14ac:dyDescent="0.25">
      <c r="A102" s="30" t="s">
        <v>139</v>
      </c>
    </row>
    <row r="103" spans="1:1" ht="15" hidden="1" x14ac:dyDescent="0.25">
      <c r="A103" s="42" t="s">
        <v>138</v>
      </c>
    </row>
    <row r="104" spans="1:1" ht="15" x14ac:dyDescent="0.25">
      <c r="A104" s="30" t="s">
        <v>141</v>
      </c>
    </row>
    <row r="105" spans="1:1" ht="15" x14ac:dyDescent="0.25">
      <c r="A105" s="42" t="s">
        <v>143</v>
      </c>
    </row>
    <row r="110" spans="1:1" ht="16.5" x14ac:dyDescent="0.3">
      <c r="A110" s="15" t="s">
        <v>32</v>
      </c>
    </row>
    <row r="111" spans="1:1" ht="16.5" x14ac:dyDescent="0.3">
      <c r="A111" s="53" t="s">
        <v>35</v>
      </c>
    </row>
    <row r="112" spans="1:1" ht="16.5" x14ac:dyDescent="0.3">
      <c r="A112" s="15" t="s">
        <v>33</v>
      </c>
    </row>
    <row r="113" spans="1:1" ht="16.5" x14ac:dyDescent="0.3">
      <c r="A113" s="53" t="s">
        <v>34</v>
      </c>
    </row>
  </sheetData>
  <mergeCells count="1">
    <mergeCell ref="B1:H1"/>
  </mergeCells>
  <phoneticPr fontId="0" type="noConversion"/>
  <hyperlinks>
    <hyperlink ref="A90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2025-02-04T17:58:49Z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