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E98893A4-BCEE-4DD7-900F-AD8CEC4B5C5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METRO SOUTH WEST" sheetId="2" r:id="rId1"/>
  </sheets>
  <definedNames>
    <definedName name="_xlnm.Print_Area" localSheetId="0">'METRO SOUTH WEST'!$A$1:$H$74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3" i="2" l="1"/>
  <c r="AB61" i="2"/>
  <c r="AB62" i="2"/>
  <c r="Z61" i="2"/>
  <c r="Z73" i="2" s="1"/>
  <c r="Y73" i="2"/>
  <c r="AB18" i="2"/>
  <c r="X73" i="2"/>
  <c r="AB60" i="2"/>
  <c r="AB59" i="2"/>
  <c r="W73" i="2"/>
  <c r="AB38" i="2"/>
  <c r="V73" i="2"/>
  <c r="AB58" i="2"/>
  <c r="U73" i="2"/>
  <c r="T45" i="2"/>
  <c r="AB45" i="2" s="1"/>
  <c r="AB44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63" i="2"/>
  <c r="AB64" i="2"/>
  <c r="T43" i="2"/>
  <c r="AB43" i="2" s="1"/>
  <c r="S52" i="2"/>
  <c r="S73" i="2" s="1"/>
  <c r="AB42" i="2"/>
  <c r="R73" i="2"/>
  <c r="AB8" i="2"/>
  <c r="Q73" i="2"/>
  <c r="AB34" i="2"/>
  <c r="AB36" i="2"/>
  <c r="AB37" i="2"/>
  <c r="P33" i="2"/>
  <c r="P35" i="2"/>
  <c r="AB35" i="2" s="1"/>
  <c r="O50" i="2"/>
  <c r="O73" i="2" s="1"/>
  <c r="AB31" i="2"/>
  <c r="N30" i="2"/>
  <c r="N73" i="2" s="1"/>
  <c r="M73" i="2"/>
  <c r="AB70" i="2"/>
  <c r="L73" i="2"/>
  <c r="AB69" i="2"/>
  <c r="K73" i="2"/>
  <c r="J27" i="2"/>
  <c r="AB27" i="2" s="1"/>
  <c r="J25" i="2"/>
  <c r="AB26" i="2"/>
  <c r="AB28" i="2"/>
  <c r="I17" i="2"/>
  <c r="I73" i="2" s="1"/>
  <c r="H73" i="2"/>
  <c r="AB9" i="2"/>
  <c r="AB10" i="2"/>
  <c r="AB11" i="2"/>
  <c r="AB12" i="2"/>
  <c r="AB13" i="2"/>
  <c r="AB29" i="2"/>
  <c r="AB39" i="2"/>
  <c r="AB40" i="2"/>
  <c r="AB41" i="2"/>
  <c r="AB66" i="2"/>
  <c r="AB67" i="2"/>
  <c r="AB68" i="2"/>
  <c r="AB71" i="2"/>
  <c r="AB72" i="2"/>
  <c r="AB17" i="2" l="1"/>
  <c r="T73" i="2"/>
  <c r="P73" i="2"/>
  <c r="AB33" i="2"/>
  <c r="AB30" i="2"/>
  <c r="J73" i="2"/>
  <c r="AB25" i="2"/>
</calcChain>
</file>

<file path=xl/sharedStrings.xml><?xml version="1.0" encoding="utf-8"?>
<sst xmlns="http://schemas.openxmlformats.org/spreadsheetml/2006/main" count="281" uniqueCount="167">
  <si>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</si>
  <si>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</si>
  <si>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</si>
  <si>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</si>
  <si>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</si>
  <si>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</si>
  <si>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</si>
  <si>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</si>
  <si>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</si>
  <si>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</si>
  <si>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</si>
  <si>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</si>
  <si>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</si>
  <si>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</si>
  <si>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</si>
  <si>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</si>
  <si>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</si>
  <si>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</si>
  <si>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</si>
  <si>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</si>
  <si>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</si>
  <si>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</si>
  <si>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</si>
  <si>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</si>
  <si>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</si>
  <si>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</si>
  <si>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</si>
  <si>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</si>
  <si>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</si>
  <si>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</si>
  <si>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</si>
  <si>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</si>
  <si>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</si>
  <si>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</si>
  <si>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</si>
  <si>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</si>
  <si>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</si>
  <si>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</si>
  <si>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</si>
  <si>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</si>
  <si>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</si>
  <si>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</si>
  <si>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</si>
  <si>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</si>
  <si>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</si>
  <si>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</si>
  <si>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</si>
  <si>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</si>
  <si>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</si>
  <si>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</si>
  <si>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</si>
  <si>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</si>
  <si>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</si>
  <si>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</si>
  <si>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</si>
  <si>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</si>
  <si>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</si>
  <si>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</si>
  <si>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</si>
  <si>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</si>
  <si>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</si>
  <si>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</si>
  <si>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</si>
  <si>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</si>
  <si>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</si>
  <si>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</si>
  <si>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</si>
  <si>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</si>
  <si>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</si>
  <si>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</si>
  <si>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</si>
  <si>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</si>
  <si>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</si>
  <si>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</si>
  <si>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</si>
  <si>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</si>
  <si>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</si>
  <si>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</si>
  <si>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</si>
  <si>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</si>
  <si>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</si>
  <si>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</si>
  <si>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</si>
  <si>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</si>
  <si>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</si>
  <si>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</si>
  <si>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</si>
  <si>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</si>
  <si>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</si>
  <si>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</si>
  <si>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</si>
  <si>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</si>
  <si>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</si>
  <si>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</si>
  <si>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</si>
  <si>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</si>
  <si>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</si>
  <si>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</si>
  <si>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</si>
  <si>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</si>
  <si>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</si>
  <si>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</si>
  <si>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</si>
  <si>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</si>
  <si>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</si>
  <si>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</si>
  <si>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</si>
  <si>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</si>
  <si>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</si>
  <si>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</si>
  <si>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</si>
  <si>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</si>
  <si>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</si>
  <si>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</si>
  <si>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</si>
  <si>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</si>
  <si>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</si>
  <si>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</si>
  <si>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</si>
  <si>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</si>
  <si>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</si>
  <si>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</si>
  <si>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</si>
  <si>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</si>
  <si>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</si>
  <si>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</si>
  <si>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</si>
  <si>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</si>
  <si>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</si>
  <si>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</si>
  <si>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</si>
  <si>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</si>
  <si>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</si>
  <si>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</si>
  <si>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</si>
  <si>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</si>
  <si>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</si>
  <si>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</si>
  <si>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</si>
  <si>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</si>
  <si>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</si>
  <si>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</si>
  <si>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</si>
  <si>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</si>
  <si>
    <t>BUDGET #15 FY25</t>
  </si>
  <si>
    <t>MA SCSEP</t>
  </si>
  <si>
    <t>FAD24A60AD</t>
  </si>
  <si>
    <t>9110-1178</t>
  </si>
  <si>
    <t>K116</t>
  </si>
  <si>
    <t>BUDGET #15  FY25 MARCH 6, 2025</t>
  </si>
  <si>
    <t>BUDGET #16 FY25</t>
  </si>
  <si>
    <t>OPERATION ABLE</t>
  </si>
  <si>
    <t>7003-0006</t>
  </si>
  <si>
    <t>K246</t>
  </si>
  <si>
    <t>BUDGET #16  FY25 APRIL 2, 2025</t>
  </si>
  <si>
    <t>DCSSCSEP25</t>
  </si>
  <si>
    <t>BUDGET #17  FY25 MAY 2, 2025</t>
  </si>
  <si>
    <t>BUDGET #17 FY25</t>
  </si>
  <si>
    <t>TO ADD WPP EXPANSION FUNDS</t>
  </si>
  <si>
    <t>BUDGET #18  FY25 MAY 15, 2025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</si>
  <si>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</si>
  <si>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</si>
  <si>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</si>
  <si>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#19 FY25</t>
  </si>
  <si>
    <t>TO ADJUST WPP EXPANSION FUNDS</t>
  </si>
  <si>
    <t>Please note, there will be a revision in FY26 to not only add the FY26 funds 
but any balances in FY25 will also be rolled into FY26</t>
  </si>
  <si>
    <t>BUDGET #19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</si>
</sst>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7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/>
    <xf numFmtId="0" fontId="11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30" fillId="2" borderId="0" xfId="0" applyFont="1" applyFill="1" applyAlignment="1">
      <alignment horizontal="left" wrapText="1"/>
    </xf>
    <xf numFmtId="0" fontId="16" fillId="0" borderId="1" xfId="0" applyFont="1" applyBorder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zoomScale="110" zoomScaleNormal="110" workbookViewId="0">
      <selection activeCell="A5" sqref="A5"/>
    </sheetView>
  </sheetViews>
  <sheetFormatPr defaultColWidth="9.15234375" defaultRowHeight="12" x14ac:dyDescent="0.35"/>
  <cols>
    <col min="1" max="1" width="86.535156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13.23046875" style="2" customWidth="1"/>
    <col min="7" max="7" width="23.84375" style="2" customWidth="1"/>
    <col min="8" max="8" width="16.84375" style="2" hidden="1" customWidth="1"/>
    <col min="9" max="23" width="18" style="2" hidden="1" customWidth="1"/>
    <col min="24" max="26" width="17.921875" style="2" hidden="1" customWidth="1"/>
    <col min="27" max="27" width="17.921875" style="2" customWidth="1"/>
    <col min="28" max="28" width="13.921875" style="3" hidden="1" customWidth="1"/>
    <col min="29" max="29" width="14.07421875" style="3" hidden="1" customWidth="1"/>
    <col min="30" max="16384" width="9.15234375" style="3"/>
  </cols>
  <sheetData>
    <row r="1" spans="1:28" ht="20.149999999999999" x14ac:dyDescent="0.5">
      <c r="A1" s="3" t="s">
        <v>11</v>
      </c>
      <c r="B1" s="117" t="s">
        <v>10</v>
      </c>
      <c r="C1" s="118"/>
      <c r="D1" s="118"/>
      <c r="E1" s="118"/>
      <c r="F1" s="118"/>
      <c r="G1" s="118"/>
      <c r="H1" s="11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8" ht="20.149999999999999" x14ac:dyDescent="0.5">
      <c r="A2" s="4"/>
      <c r="B2" s="11"/>
      <c r="C2" s="11"/>
      <c r="D2" s="11"/>
      <c r="E2" s="12"/>
      <c r="F2" s="12"/>
      <c r="G2" s="12"/>
    </row>
    <row r="3" spans="1:28" ht="20.149999999999999" x14ac:dyDescent="0.5">
      <c r="A3" s="25" t="s">
        <v>83</v>
      </c>
      <c r="B3" s="11" t="s">
        <v>7</v>
      </c>
      <c r="C3" s="1"/>
    </row>
    <row r="4" spans="1:28" ht="20.6" thickBot="1" x14ac:dyDescent="0.55000000000000004">
      <c r="A4" s="4"/>
      <c r="B4" s="5"/>
      <c r="C4" s="1"/>
    </row>
    <row r="5" spans="1:28" s="15" customFormat="1" ht="43.5" customHeight="1" thickBot="1" x14ac:dyDescent="0.4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44" t="s">
        <v>144</v>
      </c>
      <c r="X5" s="44" t="s">
        <v>150</v>
      </c>
      <c r="Y5" s="44" t="s">
        <v>157</v>
      </c>
      <c r="Z5" s="44" t="s">
        <v>160</v>
      </c>
      <c r="AA5" s="44" t="s">
        <v>163</v>
      </c>
      <c r="AB5" s="26" t="s">
        <v>6</v>
      </c>
    </row>
    <row r="6" spans="1:28" s="6" customFormat="1" ht="14.6" hidden="1" x14ac:dyDescent="0.4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1"/>
    </row>
    <row r="7" spans="1:28" s="7" customFormat="1" ht="15" hidden="1" x14ac:dyDescent="0.4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8" s="7" customFormat="1" ht="15.45" hidden="1" x14ac:dyDescent="0.4">
      <c r="A8" s="108" t="s">
        <v>122</v>
      </c>
      <c r="B8" s="22" t="s">
        <v>56</v>
      </c>
      <c r="C8" s="109" t="s">
        <v>123</v>
      </c>
      <c r="D8" s="28" t="s">
        <v>124</v>
      </c>
      <c r="E8" s="29" t="s">
        <v>125</v>
      </c>
      <c r="F8" s="26">
        <v>17.800999999999998</v>
      </c>
      <c r="G8" s="110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52"/>
      <c r="X8" s="52"/>
      <c r="Y8" s="52"/>
      <c r="Z8" s="52"/>
      <c r="AA8" s="52"/>
      <c r="AB8" s="31">
        <f>R8</f>
        <v>34597</v>
      </c>
    </row>
    <row r="9" spans="1:28" s="7" customFormat="1" ht="15" hidden="1" x14ac:dyDescent="0.4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1">
        <f t="shared" ref="AB9:AB13" si="0">SUM(H9:I9)</f>
        <v>0</v>
      </c>
    </row>
    <row r="10" spans="1:28" s="7" customFormat="1" ht="15" hidden="1" x14ac:dyDescent="0.4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31">
        <f t="shared" si="0"/>
        <v>0</v>
      </c>
    </row>
    <row r="11" spans="1:28" s="7" customFormat="1" ht="15" hidden="1" x14ac:dyDescent="0.4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31">
        <f t="shared" si="0"/>
        <v>0</v>
      </c>
    </row>
    <row r="12" spans="1:28" s="7" customFormat="1" ht="15" hidden="1" x14ac:dyDescent="0.4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31">
        <f t="shared" si="0"/>
        <v>0</v>
      </c>
    </row>
    <row r="13" spans="1:28" s="7" customFormat="1" ht="15" hidden="1" x14ac:dyDescent="0.4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31">
        <f t="shared" si="0"/>
        <v>0</v>
      </c>
    </row>
    <row r="14" spans="1:28" s="9" customFormat="1" ht="15" x14ac:dyDescent="0.4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31"/>
    </row>
    <row r="15" spans="1:28" s="7" customFormat="1" ht="15" hidden="1" x14ac:dyDescent="0.4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31"/>
    </row>
    <row r="16" spans="1:28" s="9" customFormat="1" ht="15" hidden="1" x14ac:dyDescent="0.4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1"/>
    </row>
    <row r="17" spans="1:29" s="9" customFormat="1" ht="15.45" hidden="1" x14ac:dyDescent="0.4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240050</v>
      </c>
      <c r="Z17" s="38"/>
      <c r="AA17" s="38"/>
      <c r="AB17" s="21">
        <f>SUM(I17:Y17)</f>
        <v>659253.73</v>
      </c>
    </row>
    <row r="18" spans="1:29" s="7" customFormat="1" ht="15.45" hidden="1" x14ac:dyDescent="0.4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21">
        <f>SUM(I18:Y18)</f>
        <v>1</v>
      </c>
    </row>
    <row r="19" spans="1:29" s="7" customFormat="1" ht="15" hidden="1" x14ac:dyDescent="0.4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1"/>
      <c r="AC19" s="39"/>
    </row>
    <row r="20" spans="1:29" s="7" customFormat="1" ht="15" hidden="1" x14ac:dyDescent="0.4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1"/>
      <c r="AC20" s="39"/>
    </row>
    <row r="21" spans="1:29" s="7" customFormat="1" ht="15" hidden="1" x14ac:dyDescent="0.4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1"/>
    </row>
    <row r="22" spans="1:29" s="7" customFormat="1" ht="15" hidden="1" x14ac:dyDescent="0.4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31"/>
    </row>
    <row r="23" spans="1:29" s="6" customFormat="1" ht="14.6" hidden="1" x14ac:dyDescent="0.4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1"/>
    </row>
    <row r="24" spans="1:29" s="6" customFormat="1" ht="14.6" hidden="1" x14ac:dyDescent="0.4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31"/>
    </row>
    <row r="25" spans="1:29" s="7" customFormat="1" ht="15" hidden="1" x14ac:dyDescent="0.4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2">
        <f>1092337-1</f>
        <v>1092336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1">
        <f>SUM(J25)</f>
        <v>1092336</v>
      </c>
    </row>
    <row r="26" spans="1:29" s="9" customFormat="1" ht="15" hidden="1" x14ac:dyDescent="0.4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2">
        <v>1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1">
        <f>SUM(J26)</f>
        <v>1</v>
      </c>
    </row>
    <row r="27" spans="1:29" s="9" customFormat="1" ht="15" hidden="1" x14ac:dyDescent="0.4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91">
        <f>SUM(J27)</f>
        <v>168285</v>
      </c>
    </row>
    <row r="28" spans="1:29" s="9" customFormat="1" ht="15" hidden="1" x14ac:dyDescent="0.4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91">
        <f>SUM(J28)</f>
        <v>1</v>
      </c>
    </row>
    <row r="29" spans="1:29" s="7" customFormat="1" ht="15" hidden="1" x14ac:dyDescent="0.4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91">
        <f>SUM(H29:I29)</f>
        <v>0</v>
      </c>
    </row>
    <row r="30" spans="1:29" s="7" customFormat="1" ht="15" hidden="1" x14ac:dyDescent="0.4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98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91">
        <f>SUM(N30)</f>
        <v>687730</v>
      </c>
    </row>
    <row r="31" spans="1:29" s="7" customFormat="1" ht="15" hidden="1" x14ac:dyDescent="0.4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98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91">
        <f>SUM(N31)</f>
        <v>1</v>
      </c>
    </row>
    <row r="32" spans="1:29" s="7" customFormat="1" ht="15.9" hidden="1" x14ac:dyDescent="0.45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91"/>
    </row>
    <row r="33" spans="1:28" s="6" customFormat="1" ht="14.6" hidden="1" x14ac:dyDescent="0.4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3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91">
        <f>P33</f>
        <v>254562</v>
      </c>
    </row>
    <row r="34" spans="1:28" s="7" customFormat="1" ht="15" hidden="1" x14ac:dyDescent="0.4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3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91">
        <f t="shared" ref="AB34:AB37" si="1">P34</f>
        <v>1</v>
      </c>
    </row>
    <row r="35" spans="1:28" s="9" customFormat="1" ht="15" hidden="1" x14ac:dyDescent="0.4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3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91">
        <f t="shared" si="1"/>
        <v>926332</v>
      </c>
    </row>
    <row r="36" spans="1:28" s="9" customFormat="1" ht="15" hidden="1" x14ac:dyDescent="0.4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3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91">
        <f t="shared" si="1"/>
        <v>1</v>
      </c>
    </row>
    <row r="37" spans="1:28" s="9" customFormat="1" ht="15" hidden="1" x14ac:dyDescent="0.4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91">
        <f t="shared" si="1"/>
        <v>0</v>
      </c>
    </row>
    <row r="38" spans="1:28" s="9" customFormat="1" ht="15" hidden="1" x14ac:dyDescent="0.4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3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57"/>
      <c r="X38" s="57"/>
      <c r="Y38" s="57"/>
      <c r="Z38" s="57"/>
      <c r="AA38" s="57"/>
      <c r="AB38" s="91">
        <f>V38</f>
        <v>16000</v>
      </c>
    </row>
    <row r="39" spans="1:28" s="9" customFormat="1" ht="18.45" hidden="1" x14ac:dyDescent="0.4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91">
        <f>SUM(H39:I39)</f>
        <v>0</v>
      </c>
    </row>
    <row r="40" spans="1:28" s="9" customFormat="1" ht="15" x14ac:dyDescent="0.4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91">
        <f>SUM(H40:I40)</f>
        <v>0</v>
      </c>
    </row>
    <row r="41" spans="1:28" s="65" customFormat="1" ht="15.45" x14ac:dyDescent="0.4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93">
        <f>SUM(H41:I41)</f>
        <v>0</v>
      </c>
    </row>
    <row r="42" spans="1:28" s="65" customFormat="1" ht="15.45" x14ac:dyDescent="0.4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93">
        <f t="shared" ref="AB42" si="2">SUM(H42:I42)</f>
        <v>0</v>
      </c>
    </row>
    <row r="43" spans="1:28" s="65" customFormat="1" ht="15.9" hidden="1" x14ac:dyDescent="0.45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64"/>
      <c r="X43" s="64"/>
      <c r="Y43" s="64"/>
      <c r="Z43" s="64"/>
      <c r="AA43" s="64"/>
      <c r="AB43" s="93">
        <f>T43</f>
        <v>460403.25355360302</v>
      </c>
    </row>
    <row r="44" spans="1:28" s="65" customFormat="1" ht="15.9" hidden="1" x14ac:dyDescent="0.45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64"/>
      <c r="X44" s="64"/>
      <c r="Y44" s="64"/>
      <c r="Z44" s="64"/>
      <c r="AA44" s="64"/>
      <c r="AB44" s="93">
        <f t="shared" ref="AB44:AB64" si="3">T44</f>
        <v>1</v>
      </c>
    </row>
    <row r="45" spans="1:28" s="65" customFormat="1" ht="15.9" hidden="1" x14ac:dyDescent="0.45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64"/>
      <c r="X45" s="64"/>
      <c r="Y45" s="64"/>
      <c r="Z45" s="64"/>
      <c r="AA45" s="64"/>
      <c r="AB45" s="93">
        <f t="shared" si="3"/>
        <v>115095</v>
      </c>
    </row>
    <row r="46" spans="1:28" s="65" customFormat="1" ht="15.9" hidden="1" x14ac:dyDescent="0.45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64"/>
      <c r="X46" s="64"/>
      <c r="Y46" s="64"/>
      <c r="Z46" s="64"/>
      <c r="AA46" s="64"/>
      <c r="AB46" s="93">
        <f t="shared" si="3"/>
        <v>1</v>
      </c>
    </row>
    <row r="47" spans="1:28" s="65" customFormat="1" ht="15.45" hidden="1" x14ac:dyDescent="0.4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93">
        <f t="shared" si="3"/>
        <v>0</v>
      </c>
    </row>
    <row r="48" spans="1:28" s="65" customFormat="1" ht="15.45" hidden="1" x14ac:dyDescent="0.4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93">
        <f t="shared" si="3"/>
        <v>0</v>
      </c>
    </row>
    <row r="49" spans="1:28" s="65" customFormat="1" ht="15.45" hidden="1" x14ac:dyDescent="0.4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93">
        <f t="shared" si="3"/>
        <v>0</v>
      </c>
    </row>
    <row r="50" spans="1:28" s="65" customFormat="1" ht="15.45" hidden="1" x14ac:dyDescent="0.4">
      <c r="A50" s="102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93">
        <f t="shared" si="3"/>
        <v>0</v>
      </c>
    </row>
    <row r="51" spans="1:28" s="65" customFormat="1" ht="15.45" hidden="1" x14ac:dyDescent="0.4">
      <c r="A51" s="102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93">
        <f t="shared" si="3"/>
        <v>0</v>
      </c>
    </row>
    <row r="52" spans="1:28" s="65" customFormat="1" ht="15.45" hidden="1" x14ac:dyDescent="0.4">
      <c r="A52" s="102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6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64"/>
      <c r="X52" s="64"/>
      <c r="Y52" s="64"/>
      <c r="Z52" s="64"/>
      <c r="AA52" s="64"/>
      <c r="AB52" s="93">
        <f t="shared" si="3"/>
        <v>0</v>
      </c>
    </row>
    <row r="53" spans="1:28" s="65" customFormat="1" ht="15.45" hidden="1" x14ac:dyDescent="0.4">
      <c r="A53" s="102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69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64"/>
      <c r="X53" s="64"/>
      <c r="Y53" s="64"/>
      <c r="Z53" s="64"/>
      <c r="AA53" s="64"/>
      <c r="AB53" s="93">
        <f t="shared" si="3"/>
        <v>0</v>
      </c>
    </row>
    <row r="54" spans="1:28" s="65" customFormat="1" ht="15.45" hidden="1" x14ac:dyDescent="0.4">
      <c r="A54" s="102" t="s">
        <v>102</v>
      </c>
      <c r="B54" s="22" t="s">
        <v>56</v>
      </c>
      <c r="C54" s="104" t="s">
        <v>103</v>
      </c>
      <c r="D54" s="105" t="s">
        <v>104</v>
      </c>
      <c r="E54" s="20" t="s">
        <v>105</v>
      </c>
      <c r="F54" s="60"/>
      <c r="G54" s="69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93">
        <f t="shared" si="3"/>
        <v>0</v>
      </c>
    </row>
    <row r="55" spans="1:28" s="65" customFormat="1" ht="15.45" hidden="1" x14ac:dyDescent="0.4">
      <c r="A55" s="102" t="s">
        <v>106</v>
      </c>
      <c r="B55" s="22" t="s">
        <v>56</v>
      </c>
      <c r="C55" s="106" t="s">
        <v>107</v>
      </c>
      <c r="D55" s="106" t="s">
        <v>108</v>
      </c>
      <c r="E55" s="20" t="s">
        <v>109</v>
      </c>
      <c r="F55" s="69"/>
      <c r="G55" s="69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93">
        <f t="shared" si="3"/>
        <v>0</v>
      </c>
    </row>
    <row r="56" spans="1:28" s="65" customFormat="1" ht="15.45" hidden="1" x14ac:dyDescent="0.4">
      <c r="A56" s="102" t="s">
        <v>110</v>
      </c>
      <c r="B56" s="22" t="s">
        <v>56</v>
      </c>
      <c r="C56" s="107" t="s">
        <v>111</v>
      </c>
      <c r="D56" s="107" t="s">
        <v>112</v>
      </c>
      <c r="E56" s="20" t="s">
        <v>113</v>
      </c>
      <c r="F56" s="72"/>
      <c r="G56" s="69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93">
        <f t="shared" si="3"/>
        <v>0</v>
      </c>
    </row>
    <row r="57" spans="1:28" s="65" customFormat="1" ht="15.45" hidden="1" x14ac:dyDescent="0.4">
      <c r="A57" s="102" t="s">
        <v>114</v>
      </c>
      <c r="B57" s="22" t="s">
        <v>56</v>
      </c>
      <c r="C57" s="113" t="s">
        <v>115</v>
      </c>
      <c r="D57" s="113" t="s">
        <v>116</v>
      </c>
      <c r="E57" s="112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93">
        <f t="shared" si="3"/>
        <v>0</v>
      </c>
    </row>
    <row r="58" spans="1:28" s="65" customFormat="1" ht="15.45" hidden="1" x14ac:dyDescent="0.4">
      <c r="A58" s="102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>
        <v>11156</v>
      </c>
      <c r="V58" s="74"/>
      <c r="W58" s="74"/>
      <c r="X58" s="74"/>
      <c r="Y58" s="74"/>
      <c r="Z58" s="74"/>
      <c r="AA58" s="74"/>
      <c r="AB58" s="93">
        <f>U58</f>
        <v>11156</v>
      </c>
    </row>
    <row r="59" spans="1:28" s="65" customFormat="1" ht="15.45" hidden="1" x14ac:dyDescent="0.4">
      <c r="A59" s="102" t="s">
        <v>145</v>
      </c>
      <c r="B59" s="22" t="s">
        <v>56</v>
      </c>
      <c r="C59" s="114" t="s">
        <v>146</v>
      </c>
      <c r="D59" s="50" t="s">
        <v>147</v>
      </c>
      <c r="E59" s="20" t="s">
        <v>148</v>
      </c>
      <c r="F59" s="60"/>
      <c r="G59" s="60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>
        <v>3074.94</v>
      </c>
      <c r="X59" s="74"/>
      <c r="Y59" s="74"/>
      <c r="Z59" s="74"/>
      <c r="AA59" s="74"/>
      <c r="AB59" s="93">
        <f>W59</f>
        <v>3074.94</v>
      </c>
    </row>
    <row r="60" spans="1:28" s="65" customFormat="1" ht="15.45" hidden="1" x14ac:dyDescent="0.4">
      <c r="A60" s="111" t="s">
        <v>151</v>
      </c>
      <c r="B60" s="22" t="s">
        <v>56</v>
      </c>
      <c r="C60" s="115" t="s">
        <v>155</v>
      </c>
      <c r="D60" s="116" t="s">
        <v>152</v>
      </c>
      <c r="E60" s="20" t="s">
        <v>153</v>
      </c>
      <c r="F60" s="69"/>
      <c r="G60" s="69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>
        <v>1181.1600000000001</v>
      </c>
      <c r="Y60" s="74"/>
      <c r="Z60" s="74"/>
      <c r="AA60" s="74"/>
      <c r="AB60" s="93">
        <f>X60</f>
        <v>1181.1600000000001</v>
      </c>
    </row>
    <row r="61" spans="1:28" s="65" customFormat="1" ht="15.45" x14ac:dyDescent="0.4">
      <c r="A61" s="111" t="s">
        <v>161</v>
      </c>
      <c r="B61" s="22" t="s">
        <v>56</v>
      </c>
      <c r="C61" s="114" t="s">
        <v>162</v>
      </c>
      <c r="D61" s="20" t="s">
        <v>15</v>
      </c>
      <c r="E61" s="20" t="s">
        <v>16</v>
      </c>
      <c r="F61" s="20">
        <v>10.561</v>
      </c>
      <c r="G61" s="19" t="s">
        <v>45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>
        <f>7812.5-1</f>
        <v>7811.5</v>
      </c>
      <c r="AA61" s="74">
        <v>-1953.12</v>
      </c>
      <c r="AB61" s="93">
        <f>SUM(Z61:AA61)</f>
        <v>5858.38</v>
      </c>
    </row>
    <row r="62" spans="1:28" s="65" customFormat="1" ht="15.45" hidden="1" x14ac:dyDescent="0.4">
      <c r="A62" s="111" t="s">
        <v>161</v>
      </c>
      <c r="B62" s="22" t="s">
        <v>52</v>
      </c>
      <c r="C62" s="114" t="s">
        <v>162</v>
      </c>
      <c r="D62" s="20" t="s">
        <v>15</v>
      </c>
      <c r="E62" s="20" t="s">
        <v>16</v>
      </c>
      <c r="F62" s="20">
        <v>10.561</v>
      </c>
      <c r="G62" s="19" t="s">
        <v>45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>
        <v>1</v>
      </c>
      <c r="AA62" s="74"/>
      <c r="AB62" s="93">
        <f>Z62</f>
        <v>1</v>
      </c>
    </row>
    <row r="63" spans="1:28" s="65" customFormat="1" ht="14.5" customHeight="1" x14ac:dyDescent="0.4">
      <c r="A63" s="67"/>
      <c r="B63" s="75"/>
      <c r="C63" s="70"/>
      <c r="D63" s="70"/>
      <c r="E63" s="71"/>
      <c r="F63" s="75"/>
      <c r="G63" s="75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93">
        <f t="shared" si="3"/>
        <v>0</v>
      </c>
    </row>
    <row r="64" spans="1:28" s="65" customFormat="1" ht="15.45" x14ac:dyDescent="0.4">
      <c r="A64" s="120"/>
      <c r="B64" s="75"/>
      <c r="C64" s="70"/>
      <c r="D64" s="70"/>
      <c r="E64" s="71"/>
      <c r="F64" s="75"/>
      <c r="G64" s="75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93">
        <f t="shared" si="3"/>
        <v>0</v>
      </c>
    </row>
    <row r="65" spans="1:28" s="65" customFormat="1" ht="15.45" x14ac:dyDescent="0.4">
      <c r="A65" s="62"/>
      <c r="B65" s="75"/>
      <c r="C65" s="76"/>
      <c r="D65" s="76"/>
      <c r="E65" s="77"/>
      <c r="F65" s="75"/>
      <c r="G65" s="75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93"/>
    </row>
    <row r="66" spans="1:28" s="65" customFormat="1" ht="15.9" x14ac:dyDescent="0.45">
      <c r="A66" s="78"/>
      <c r="B66" s="60"/>
      <c r="C66" s="79"/>
      <c r="D66" s="79"/>
      <c r="E66" s="71"/>
      <c r="F66" s="73"/>
      <c r="G66" s="56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93">
        <f t="shared" ref="AB66:AB68" si="4">SUM(H66:I66)</f>
        <v>0</v>
      </c>
    </row>
    <row r="67" spans="1:28" s="82" customFormat="1" ht="15.9" hidden="1" x14ac:dyDescent="0.45">
      <c r="A67" s="62" t="s">
        <v>8</v>
      </c>
      <c r="B67" s="80"/>
      <c r="C67" s="81"/>
      <c r="D67" s="48"/>
      <c r="E67" s="81"/>
      <c r="F67" s="48"/>
      <c r="G67" s="48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93">
        <f t="shared" si="4"/>
        <v>0</v>
      </c>
    </row>
    <row r="68" spans="1:28" s="82" customFormat="1" ht="15.9" hidden="1" x14ac:dyDescent="0.45">
      <c r="A68" s="49" t="s">
        <v>65</v>
      </c>
      <c r="B68" s="48"/>
      <c r="C68" s="81"/>
      <c r="D68" s="48"/>
      <c r="E68" s="81"/>
      <c r="F68" s="48"/>
      <c r="G68" s="48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93">
        <f t="shared" si="4"/>
        <v>0</v>
      </c>
    </row>
    <row r="69" spans="1:28" s="82" customFormat="1" ht="15.9" hidden="1" x14ac:dyDescent="0.45">
      <c r="A69" s="83" t="s">
        <v>12</v>
      </c>
      <c r="B69" s="43" t="s">
        <v>37</v>
      </c>
      <c r="C69" s="35" t="s">
        <v>66</v>
      </c>
      <c r="D69" s="94" t="s">
        <v>67</v>
      </c>
      <c r="E69" s="94" t="s">
        <v>68</v>
      </c>
      <c r="F69" s="22" t="s">
        <v>69</v>
      </c>
      <c r="G69" s="60"/>
      <c r="H69" s="74"/>
      <c r="I69" s="74"/>
      <c r="J69" s="74"/>
      <c r="K69" s="74">
        <v>897663.01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93">
        <f>K69</f>
        <v>897663.01</v>
      </c>
    </row>
    <row r="70" spans="1:28" s="82" customFormat="1" ht="15.9" hidden="1" x14ac:dyDescent="0.45">
      <c r="A70" s="95" t="s">
        <v>71</v>
      </c>
      <c r="B70" s="43" t="s">
        <v>37</v>
      </c>
      <c r="C70" s="96" t="s">
        <v>72</v>
      </c>
      <c r="D70" s="94" t="s">
        <v>73</v>
      </c>
      <c r="E70" s="97" t="s">
        <v>74</v>
      </c>
      <c r="F70" s="20" t="s">
        <v>69</v>
      </c>
      <c r="G70" s="60"/>
      <c r="H70" s="74"/>
      <c r="I70" s="74"/>
      <c r="J70" s="74"/>
      <c r="K70" s="74"/>
      <c r="L70" s="74">
        <v>95000</v>
      </c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93">
        <f>SUM(L70)</f>
        <v>95000</v>
      </c>
    </row>
    <row r="71" spans="1:28" s="82" customFormat="1" ht="15.9" hidden="1" x14ac:dyDescent="0.45">
      <c r="A71" s="83"/>
      <c r="B71" s="60"/>
      <c r="C71" s="70"/>
      <c r="D71" s="70"/>
      <c r="E71" s="70"/>
      <c r="F71" s="60"/>
      <c r="G71" s="60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93">
        <f>SUM(H71:I71)</f>
        <v>0</v>
      </c>
    </row>
    <row r="72" spans="1:28" s="82" customFormat="1" ht="15.9" hidden="1" x14ac:dyDescent="0.45">
      <c r="A72" s="84"/>
      <c r="B72" s="84"/>
      <c r="C72" s="84"/>
      <c r="D72" s="48"/>
      <c r="E72" s="48"/>
      <c r="F72" s="48"/>
      <c r="G72" s="48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>
        <f t="shared" ref="AB72" si="5">SUM(H72:I72)</f>
        <v>0</v>
      </c>
    </row>
    <row r="73" spans="1:28" s="82" customFormat="1" ht="15.9" x14ac:dyDescent="0.45">
      <c r="A73" s="67" t="s">
        <v>0</v>
      </c>
      <c r="B73" s="67"/>
      <c r="C73" s="86"/>
      <c r="D73" s="86"/>
      <c r="E73" s="86"/>
      <c r="F73" s="86"/>
      <c r="G73" s="86"/>
      <c r="H73" s="85">
        <f>SUM(H25:H72)</f>
        <v>1953.12</v>
      </c>
      <c r="I73" s="85">
        <f>SUM(I16:I19)</f>
        <v>419204.73</v>
      </c>
      <c r="J73" s="85">
        <f>SUM(J24:J28)</f>
        <v>1260623</v>
      </c>
      <c r="K73" s="85">
        <f>SUM(K66:K71)</f>
        <v>897663.01</v>
      </c>
      <c r="L73" s="85">
        <f>SUM(L67:L72)</f>
        <v>95000</v>
      </c>
      <c r="M73" s="85">
        <f>SUM(M42:M70)</f>
        <v>8859.380000000001</v>
      </c>
      <c r="N73" s="85">
        <f>SUM(N24:N35)</f>
        <v>687731</v>
      </c>
      <c r="O73" s="85">
        <f>SUM(O42:O58)</f>
        <v>159292.14790342</v>
      </c>
      <c r="P73" s="85">
        <f>SUM(P32:P39)</f>
        <v>1180896</v>
      </c>
      <c r="Q73" s="85">
        <f>SUM(Q41:Q64)</f>
        <v>43973.36</v>
      </c>
      <c r="R73" s="85">
        <f>SUM(R7:R11)</f>
        <v>34597</v>
      </c>
      <c r="S73" s="85">
        <f>SUM(S42:S66)</f>
        <v>210281</v>
      </c>
      <c r="T73" s="85">
        <f>SUM(T42:T64)</f>
        <v>575500.25355360308</v>
      </c>
      <c r="U73" s="85">
        <f>SUM(U41:U60)</f>
        <v>11156</v>
      </c>
      <c r="V73" s="85">
        <f>SUM(V22:V40)</f>
        <v>16000</v>
      </c>
      <c r="W73" s="85">
        <f>SUM(W42:W63)</f>
        <v>3074.94</v>
      </c>
      <c r="X73" s="85">
        <f>SUM(X42:X64)</f>
        <v>1181.1600000000001</v>
      </c>
      <c r="Y73" s="85">
        <f>SUM(Y16:Y19)</f>
        <v>240050</v>
      </c>
      <c r="Z73" s="85">
        <f>SUM(Z61:Z63)</f>
        <v>7812.5</v>
      </c>
      <c r="AA73" s="85">
        <f>SUM(AA42:AA64)</f>
        <v>-1953.12</v>
      </c>
      <c r="AB73" s="93"/>
    </row>
    <row r="74" spans="1:28" s="82" customFormat="1" ht="15.9" x14ac:dyDescent="0.45">
      <c r="A74" s="87"/>
      <c r="B74" s="87"/>
      <c r="C74" s="88"/>
      <c r="D74" s="88"/>
      <c r="E74" s="88"/>
      <c r="F74" s="88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90"/>
    </row>
    <row r="75" spans="1:28" ht="14.6" x14ac:dyDescent="0.4">
      <c r="A75" s="30" t="s">
        <v>9</v>
      </c>
    </row>
    <row r="76" spans="1:28" ht="14.6" hidden="1" x14ac:dyDescent="0.4">
      <c r="A76" s="30" t="s">
        <v>40</v>
      </c>
    </row>
    <row r="77" spans="1:28" ht="14.6" hidden="1" x14ac:dyDescent="0.4">
      <c r="A77" s="42" t="s">
        <v>41</v>
      </c>
    </row>
    <row r="78" spans="1:28" ht="14.6" hidden="1" x14ac:dyDescent="0.4">
      <c r="A78" s="30" t="s">
        <v>47</v>
      </c>
    </row>
    <row r="79" spans="1:28" ht="14.6" hidden="1" x14ac:dyDescent="0.4">
      <c r="A79" s="42" t="s">
        <v>48</v>
      </c>
    </row>
    <row r="80" spans="1:28" ht="14.6" hidden="1" x14ac:dyDescent="0.4">
      <c r="A80" s="30" t="s">
        <v>60</v>
      </c>
    </row>
    <row r="81" spans="1:27" ht="14.6" hidden="1" x14ac:dyDescent="0.4">
      <c r="A81" s="42" t="s">
        <v>61</v>
      </c>
    </row>
    <row r="82" spans="1:27" ht="14.6" hidden="1" x14ac:dyDescent="0.4">
      <c r="A82" s="30" t="s">
        <v>63</v>
      </c>
    </row>
    <row r="83" spans="1:27" ht="14.6" hidden="1" x14ac:dyDescent="0.4">
      <c r="A83" s="42" t="s">
        <v>64</v>
      </c>
    </row>
    <row r="84" spans="1:27" ht="14.6" hidden="1" x14ac:dyDescent="0.4">
      <c r="A84" s="30" t="s">
        <v>76</v>
      </c>
    </row>
    <row r="85" spans="1:27" ht="14.6" hidden="1" x14ac:dyDescent="0.4">
      <c r="A85" s="42" t="s">
        <v>75</v>
      </c>
    </row>
    <row r="86" spans="1:27" ht="14.6" hidden="1" x14ac:dyDescent="0.4">
      <c r="A86" s="30" t="s">
        <v>77</v>
      </c>
    </row>
    <row r="87" spans="1:27" ht="14.6" hidden="1" x14ac:dyDescent="0.4">
      <c r="A87" s="42" t="s">
        <v>41</v>
      </c>
    </row>
    <row r="88" spans="1:27" ht="14.6" hidden="1" x14ac:dyDescent="0.4">
      <c r="A88" s="30" t="s">
        <v>81</v>
      </c>
    </row>
    <row r="89" spans="1:27" ht="14.6" hidden="1" x14ac:dyDescent="0.4">
      <c r="A89" s="42" t="s">
        <v>80</v>
      </c>
    </row>
    <row r="90" spans="1:27" ht="14.6" hidden="1" x14ac:dyDescent="0.4">
      <c r="A90" s="30" t="s">
        <v>84</v>
      </c>
    </row>
    <row r="91" spans="1:27" ht="14.6" hidden="1" x14ac:dyDescent="0.4">
      <c r="A91" s="42" t="s">
        <v>85</v>
      </c>
    </row>
    <row r="92" spans="1:27" s="100" customFormat="1" ht="12.45" hidden="1" x14ac:dyDescent="0.35">
      <c r="A92" s="99" t="s">
        <v>86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4" spans="1:27" ht="14.6" hidden="1" x14ac:dyDescent="0.4">
      <c r="A94" s="30" t="s">
        <v>95</v>
      </c>
    </row>
    <row r="95" spans="1:27" ht="14.6" hidden="1" x14ac:dyDescent="0.4">
      <c r="A95" s="42" t="s">
        <v>94</v>
      </c>
    </row>
    <row r="96" spans="1:27" ht="14.6" hidden="1" x14ac:dyDescent="0.4">
      <c r="A96" s="30" t="s">
        <v>101</v>
      </c>
    </row>
    <row r="97" spans="1:1" ht="14.6" hidden="1" x14ac:dyDescent="0.4">
      <c r="A97" s="42" t="s">
        <v>100</v>
      </c>
    </row>
    <row r="98" spans="1:1" ht="14.6" hidden="1" x14ac:dyDescent="0.4">
      <c r="A98" s="30" t="s">
        <v>121</v>
      </c>
    </row>
    <row r="99" spans="1:1" ht="14.6" hidden="1" x14ac:dyDescent="0.4">
      <c r="A99" s="42" t="s">
        <v>120</v>
      </c>
    </row>
    <row r="100" spans="1:1" ht="14.6" hidden="1" x14ac:dyDescent="0.4">
      <c r="A100" s="30" t="s">
        <v>129</v>
      </c>
    </row>
    <row r="101" spans="1:1" ht="14.6" hidden="1" x14ac:dyDescent="0.4">
      <c r="A101" s="42" t="s">
        <v>85</v>
      </c>
    </row>
    <row r="102" spans="1:1" ht="14.6" hidden="1" x14ac:dyDescent="0.4">
      <c r="A102" s="30" t="s">
        <v>132</v>
      </c>
    </row>
    <row r="103" spans="1:1" ht="14.6" hidden="1" x14ac:dyDescent="0.4">
      <c r="A103" s="42" t="s">
        <v>131</v>
      </c>
    </row>
    <row r="104" spans="1:1" ht="14.6" hidden="1" x14ac:dyDescent="0.4">
      <c r="A104" s="30" t="s">
        <v>139</v>
      </c>
    </row>
    <row r="105" spans="1:1" ht="14.6" hidden="1" x14ac:dyDescent="0.4">
      <c r="A105" s="42" t="s">
        <v>138</v>
      </c>
    </row>
    <row r="106" spans="1:1" ht="14.6" hidden="1" x14ac:dyDescent="0.4">
      <c r="A106" s="30" t="s">
        <v>141</v>
      </c>
    </row>
    <row r="107" spans="1:1" ht="14.6" hidden="1" x14ac:dyDescent="0.4">
      <c r="A107" s="42" t="s">
        <v>143</v>
      </c>
    </row>
    <row r="108" spans="1:1" ht="14.6" hidden="1" x14ac:dyDescent="0.4">
      <c r="A108" s="30" t="s">
        <v>149</v>
      </c>
    </row>
    <row r="109" spans="1:1" ht="14.6" hidden="1" x14ac:dyDescent="0.4">
      <c r="A109" s="42" t="s">
        <v>100</v>
      </c>
    </row>
    <row r="110" spans="1:1" ht="14.6" hidden="1" x14ac:dyDescent="0.4">
      <c r="A110" s="30" t="s">
        <v>154</v>
      </c>
    </row>
    <row r="111" spans="1:1" ht="14.6" hidden="1" x14ac:dyDescent="0.4">
      <c r="A111" s="42" t="s">
        <v>100</v>
      </c>
    </row>
    <row r="112" spans="1:1" ht="14.6" hidden="1" x14ac:dyDescent="0.4">
      <c r="A112" s="30" t="s">
        <v>156</v>
      </c>
    </row>
    <row r="113" spans="1:1" ht="14.6" hidden="1" x14ac:dyDescent="0.4">
      <c r="A113" s="42" t="s">
        <v>48</v>
      </c>
    </row>
    <row r="114" spans="1:1" ht="14.6" hidden="1" x14ac:dyDescent="0.4">
      <c r="A114" s="30" t="s">
        <v>159</v>
      </c>
    </row>
    <row r="115" spans="1:1" ht="14.6" hidden="1" x14ac:dyDescent="0.4">
      <c r="A115" s="42" t="s">
        <v>158</v>
      </c>
    </row>
    <row r="116" spans="1:1" ht="14.6" x14ac:dyDescent="0.4">
      <c r="A116" s="30" t="s">
        <v>166</v>
      </c>
    </row>
    <row r="117" spans="1:1" ht="14.6" x14ac:dyDescent="0.4">
      <c r="A117" s="42" t="s">
        <v>164</v>
      </c>
    </row>
    <row r="118" spans="1:1" x14ac:dyDescent="0.35">
      <c r="A118" s="119" t="s">
        <v>165</v>
      </c>
    </row>
    <row r="119" spans="1:1" x14ac:dyDescent="0.35">
      <c r="A119" s="119"/>
    </row>
    <row r="125" spans="1:1" ht="14.6" x14ac:dyDescent="0.4">
      <c r="A125" s="15" t="s">
        <v>32</v>
      </c>
    </row>
    <row r="126" spans="1:1" ht="14.6" x14ac:dyDescent="0.4">
      <c r="A126" s="53" t="s">
        <v>35</v>
      </c>
    </row>
    <row r="127" spans="1:1" ht="14.6" x14ac:dyDescent="0.4">
      <c r="A127" s="15" t="s">
        <v>33</v>
      </c>
    </row>
    <row r="128" spans="1:1" ht="14.6" x14ac:dyDescent="0.4">
      <c r="A128" s="53" t="s">
        <v>34</v>
      </c>
    </row>
  </sheetData>
  <mergeCells count="2">
    <mergeCell ref="B1:H1"/>
    <mergeCell ref="A118:A119"/>
  </mergeCells>
  <phoneticPr fontId="0" type="noConversion"/>
  <hyperlinks>
    <hyperlink ref="A92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2025-06-09T14:49:11Z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