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FC49BD9-9875-4FF4-8E47-60E04B591107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METRO SOUTH WEST" sheetId="2" r:id="rId1"/>
  </sheets>
  <definedNames>
    <definedName name="_xlnm.Print_Area" localSheetId="0">'METRO SOUTH WEST'!$A$1:$H$70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3" i="2" l="1"/>
  <c r="R54" i="2"/>
  <c r="R55" i="2"/>
  <c r="R56" i="2"/>
  <c r="R57" i="2"/>
  <c r="R52" i="2"/>
  <c r="Q69" i="2"/>
  <c r="R34" i="2"/>
  <c r="R35" i="2"/>
  <c r="R36" i="2"/>
  <c r="R37" i="2"/>
  <c r="R38" i="2"/>
  <c r="P33" i="2"/>
  <c r="P35" i="2"/>
  <c r="R51" i="2"/>
  <c r="O50" i="2"/>
  <c r="O69" i="2" s="1"/>
  <c r="R31" i="2"/>
  <c r="N30" i="2"/>
  <c r="N69" i="2" s="1"/>
  <c r="M69" i="2"/>
  <c r="R66" i="2"/>
  <c r="L69" i="2"/>
  <c r="R65" i="2"/>
  <c r="K69" i="2"/>
  <c r="J27" i="2"/>
  <c r="R27" i="2" s="1"/>
  <c r="J25" i="2"/>
  <c r="R26" i="2"/>
  <c r="R28" i="2"/>
  <c r="I17" i="2"/>
  <c r="I69" i="2" s="1"/>
  <c r="H69" i="2"/>
  <c r="R9" i="2"/>
  <c r="R10" i="2"/>
  <c r="R11" i="2"/>
  <c r="R12" i="2"/>
  <c r="R13" i="2"/>
  <c r="R29" i="2"/>
  <c r="R39" i="2"/>
  <c r="R40" i="2"/>
  <c r="R41" i="2"/>
  <c r="R58" i="2"/>
  <c r="R59" i="2"/>
  <c r="R60" i="2"/>
  <c r="R61" i="2"/>
  <c r="R62" i="2"/>
  <c r="R63" i="2"/>
  <c r="R64" i="2"/>
  <c r="R67" i="2"/>
  <c r="R68" i="2"/>
  <c r="R8" i="2"/>
  <c r="P69" i="2" l="1"/>
  <c r="R33" i="2"/>
  <c r="R50" i="2"/>
  <c r="R30" i="2"/>
  <c r="J69" i="2"/>
  <c r="R25" i="2"/>
</calcChain>
</file>

<file path=xl/sharedStrings.xml><?xml version="1.0" encoding="utf-8"?>
<sst xmlns="http://schemas.openxmlformats.org/spreadsheetml/2006/main" count="210" uniqueCount="123">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</sst>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topLeftCell="A4" zoomScale="110" zoomScaleNormal="110" workbookViewId="0">
      <selection activeCell="A55" sqref="A55"/>
    </sheetView>
  </sheetViews>
  <sheetFormatPr defaultColWidth="9.140625" defaultRowHeight="13.5" x14ac:dyDescent="0.25"/>
  <cols>
    <col min="1" max="1" width="48.85546875" style="3" customWidth="1"/>
    <col min="2" max="2" width="31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17" style="2" customWidth="1"/>
    <col min="8" max="8" width="16.85546875" style="2" hidden="1" customWidth="1"/>
    <col min="9" max="16" width="18" style="2" hidden="1" customWidth="1"/>
    <col min="17" max="17" width="18" style="2" customWidth="1"/>
    <col min="18" max="18" width="13.85546875" style="3" hidden="1" customWidth="1"/>
    <col min="19" max="19" width="12.5703125" style="3" bestFit="1" customWidth="1"/>
    <col min="20" max="16384" width="9.140625" style="3"/>
  </cols>
  <sheetData>
    <row r="1" spans="1:18" ht="20.25" x14ac:dyDescent="0.3">
      <c r="A1" s="3" t="s">
        <v>11</v>
      </c>
      <c r="B1" s="111" t="s">
        <v>10</v>
      </c>
      <c r="C1" s="112"/>
      <c r="D1" s="112"/>
      <c r="E1" s="112"/>
      <c r="F1" s="112"/>
      <c r="G1" s="112"/>
      <c r="H1" s="112"/>
      <c r="I1" s="41"/>
      <c r="J1" s="41"/>
      <c r="K1" s="41"/>
      <c r="L1" s="41"/>
      <c r="M1" s="41"/>
      <c r="N1" s="41"/>
      <c r="O1" s="41"/>
      <c r="P1" s="41"/>
      <c r="Q1" s="41"/>
    </row>
    <row r="2" spans="1:18" ht="20.25" x14ac:dyDescent="0.3">
      <c r="A2" s="4"/>
      <c r="B2" s="11"/>
      <c r="C2" s="11"/>
      <c r="D2" s="11"/>
      <c r="E2" s="12"/>
      <c r="F2" s="12"/>
      <c r="G2" s="12"/>
    </row>
    <row r="3" spans="1:18" ht="20.25" x14ac:dyDescent="0.3">
      <c r="A3" s="25" t="s">
        <v>88</v>
      </c>
      <c r="B3" s="11" t="s">
        <v>7</v>
      </c>
      <c r="C3" s="1"/>
    </row>
    <row r="4" spans="1:18" ht="21" thickBot="1" x14ac:dyDescent="0.35">
      <c r="A4" s="4"/>
      <c r="B4" s="5"/>
      <c r="C4" s="1"/>
    </row>
    <row r="5" spans="1:18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30</v>
      </c>
      <c r="H5" s="40" t="s">
        <v>44</v>
      </c>
      <c r="I5" s="44" t="s">
        <v>51</v>
      </c>
      <c r="J5" s="44" t="s">
        <v>58</v>
      </c>
      <c r="K5" s="44" t="s">
        <v>67</v>
      </c>
      <c r="L5" s="44" t="s">
        <v>75</v>
      </c>
      <c r="M5" s="44" t="s">
        <v>83</v>
      </c>
      <c r="N5" s="44" t="s">
        <v>84</v>
      </c>
      <c r="O5" s="44" t="s">
        <v>98</v>
      </c>
      <c r="P5" s="44" t="s">
        <v>103</v>
      </c>
      <c r="Q5" s="44" t="s">
        <v>104</v>
      </c>
      <c r="R5" s="26" t="s">
        <v>6</v>
      </c>
    </row>
    <row r="6" spans="1:18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1"/>
    </row>
    <row r="7" spans="1:18" s="7" customFormat="1" ht="16.5" hidden="1" x14ac:dyDescent="0.3">
      <c r="A7" s="20" t="s">
        <v>29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s="7" customFormat="1" ht="16.5" hidden="1" x14ac:dyDescent="0.3">
      <c r="A8" s="27"/>
      <c r="B8" s="22"/>
      <c r="C8" s="35" t="s">
        <v>34</v>
      </c>
      <c r="D8" s="36" t="s">
        <v>35</v>
      </c>
      <c r="E8" s="36" t="s">
        <v>36</v>
      </c>
      <c r="F8" s="20">
        <v>17.245000000000001</v>
      </c>
      <c r="G8" s="50" t="s">
        <v>31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31">
        <f t="shared" ref="R8:R13" si="0">SUM(H8:I8)</f>
        <v>0</v>
      </c>
    </row>
    <row r="9" spans="1:18" s="7" customFormat="1" ht="16.5" hidden="1" x14ac:dyDescent="0.3">
      <c r="A9" s="27"/>
      <c r="B9" s="22"/>
      <c r="C9" s="35" t="s">
        <v>34</v>
      </c>
      <c r="D9" s="36" t="s">
        <v>35</v>
      </c>
      <c r="E9" s="36" t="s">
        <v>36</v>
      </c>
      <c r="F9" s="20">
        <v>17.245000000000001</v>
      </c>
      <c r="G9" s="50" t="s">
        <v>31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31">
        <f t="shared" si="0"/>
        <v>0</v>
      </c>
    </row>
    <row r="10" spans="1:18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1">
        <f t="shared" si="0"/>
        <v>0</v>
      </c>
    </row>
    <row r="11" spans="1:18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1">
        <f t="shared" si="0"/>
        <v>0</v>
      </c>
    </row>
    <row r="12" spans="1:18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1">
        <f t="shared" si="0"/>
        <v>0</v>
      </c>
    </row>
    <row r="13" spans="1:18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1">
        <f t="shared" si="0"/>
        <v>0</v>
      </c>
    </row>
    <row r="14" spans="1:18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1"/>
    </row>
    <row r="15" spans="1:18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1"/>
    </row>
    <row r="16" spans="1:18" s="9" customFormat="1" ht="16.5" hidden="1" x14ac:dyDescent="0.3">
      <c r="A16" s="20" t="s">
        <v>54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1"/>
    </row>
    <row r="17" spans="1:19" s="9" customFormat="1" ht="15.75" hidden="1" x14ac:dyDescent="0.25">
      <c r="A17" s="45" t="s">
        <v>55</v>
      </c>
      <c r="B17" s="43" t="s">
        <v>42</v>
      </c>
      <c r="C17" s="20" t="s">
        <v>56</v>
      </c>
      <c r="D17" s="20" t="s">
        <v>17</v>
      </c>
      <c r="E17" s="20" t="s">
        <v>18</v>
      </c>
      <c r="F17" s="20">
        <v>17.225000000000001</v>
      </c>
      <c r="G17" s="55" t="s">
        <v>41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1"/>
    </row>
    <row r="18" spans="1:19" s="7" customFormat="1" ht="16.5" hidden="1" x14ac:dyDescent="0.3">
      <c r="A18" s="45" t="s">
        <v>55</v>
      </c>
      <c r="B18" s="46" t="s">
        <v>57</v>
      </c>
      <c r="C18" s="20" t="s">
        <v>56</v>
      </c>
      <c r="D18" s="20" t="s">
        <v>17</v>
      </c>
      <c r="E18" s="20" t="s">
        <v>18</v>
      </c>
      <c r="F18" s="20">
        <v>17.225000000000001</v>
      </c>
      <c r="G18" s="55" t="s">
        <v>41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1"/>
    </row>
    <row r="19" spans="1:19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1"/>
      <c r="S19" s="39"/>
    </row>
    <row r="20" spans="1:19" s="7" customFormat="1" ht="16.5" hidden="1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1"/>
      <c r="S20" s="39"/>
    </row>
    <row r="21" spans="1:19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1"/>
    </row>
    <row r="22" spans="1:19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1"/>
    </row>
    <row r="23" spans="1:19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31"/>
    </row>
    <row r="24" spans="1:19" s="6" customFormat="1" ht="16.5" hidden="1" x14ac:dyDescent="0.3">
      <c r="A24" s="20" t="s">
        <v>59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31"/>
    </row>
    <row r="25" spans="1:19" s="7" customFormat="1" ht="30" hidden="1" x14ac:dyDescent="0.3">
      <c r="A25" s="47" t="s">
        <v>60</v>
      </c>
      <c r="B25" s="22" t="s">
        <v>61</v>
      </c>
      <c r="C25" s="36" t="s">
        <v>62</v>
      </c>
      <c r="D25" s="20" t="s">
        <v>19</v>
      </c>
      <c r="E25" s="20">
        <v>6501</v>
      </c>
      <c r="F25" s="22">
        <v>17.259</v>
      </c>
      <c r="G25" s="51" t="s">
        <v>32</v>
      </c>
      <c r="H25" s="52"/>
      <c r="I25" s="10"/>
      <c r="J25" s="94">
        <f>1092337-1</f>
        <v>1092336</v>
      </c>
      <c r="K25" s="94"/>
      <c r="L25" s="94"/>
      <c r="M25" s="94"/>
      <c r="N25" s="94"/>
      <c r="O25" s="94"/>
      <c r="P25" s="94"/>
      <c r="Q25" s="94"/>
      <c r="R25" s="93">
        <f>SUM(J25)</f>
        <v>1092336</v>
      </c>
    </row>
    <row r="26" spans="1:19" s="9" customFormat="1" ht="30" hidden="1" x14ac:dyDescent="0.3">
      <c r="A26" s="47" t="s">
        <v>60</v>
      </c>
      <c r="B26" s="22" t="s">
        <v>63</v>
      </c>
      <c r="C26" s="36" t="s">
        <v>62</v>
      </c>
      <c r="D26" s="20" t="s">
        <v>19</v>
      </c>
      <c r="E26" s="20">
        <v>6501</v>
      </c>
      <c r="F26" s="22">
        <v>17.259</v>
      </c>
      <c r="G26" s="51" t="s">
        <v>32</v>
      </c>
      <c r="H26" s="52"/>
      <c r="I26" s="58"/>
      <c r="J26" s="94">
        <v>1</v>
      </c>
      <c r="K26" s="94"/>
      <c r="L26" s="94"/>
      <c r="M26" s="94"/>
      <c r="N26" s="94"/>
      <c r="O26" s="94"/>
      <c r="P26" s="94"/>
      <c r="Q26" s="94"/>
      <c r="R26" s="93">
        <f>SUM(J26)</f>
        <v>1</v>
      </c>
    </row>
    <row r="27" spans="1:19" s="9" customFormat="1" ht="16.5" hidden="1" x14ac:dyDescent="0.3">
      <c r="A27" s="32" t="s">
        <v>22</v>
      </c>
      <c r="B27" s="22" t="s">
        <v>61</v>
      </c>
      <c r="C27" s="36" t="s">
        <v>64</v>
      </c>
      <c r="D27" s="20" t="s">
        <v>23</v>
      </c>
      <c r="E27" s="20">
        <v>6502</v>
      </c>
      <c r="F27" s="20">
        <v>17.257999999999999</v>
      </c>
      <c r="G27" s="51" t="s">
        <v>32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93">
        <f>SUM(J27)</f>
        <v>168285</v>
      </c>
    </row>
    <row r="28" spans="1:19" s="9" customFormat="1" ht="16.5" hidden="1" x14ac:dyDescent="0.3">
      <c r="A28" s="32" t="s">
        <v>22</v>
      </c>
      <c r="B28" s="22" t="s">
        <v>63</v>
      </c>
      <c r="C28" s="36" t="s">
        <v>64</v>
      </c>
      <c r="D28" s="20" t="s">
        <v>23</v>
      </c>
      <c r="E28" s="20">
        <v>6502</v>
      </c>
      <c r="F28" s="20">
        <v>17.257999999999999</v>
      </c>
      <c r="G28" s="51" t="s">
        <v>32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93">
        <f>SUM(J28)</f>
        <v>1</v>
      </c>
    </row>
    <row r="29" spans="1:19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93">
        <f>SUM(H29:I29)</f>
        <v>0</v>
      </c>
    </row>
    <row r="30" spans="1:19" s="7" customFormat="1" ht="16.5" hidden="1" x14ac:dyDescent="0.3">
      <c r="A30" s="32" t="s">
        <v>22</v>
      </c>
      <c r="B30" s="22" t="s">
        <v>61</v>
      </c>
      <c r="C30" s="36" t="s">
        <v>87</v>
      </c>
      <c r="D30" s="20" t="s">
        <v>23</v>
      </c>
      <c r="E30" s="20">
        <v>6502</v>
      </c>
      <c r="F30" s="20">
        <v>17.257999999999999</v>
      </c>
      <c r="G30" s="100" t="s">
        <v>32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93">
        <f>SUM(N30)</f>
        <v>687730</v>
      </c>
    </row>
    <row r="31" spans="1:19" s="7" customFormat="1" ht="16.5" hidden="1" x14ac:dyDescent="0.3">
      <c r="A31" s="32" t="s">
        <v>22</v>
      </c>
      <c r="B31" s="22" t="s">
        <v>63</v>
      </c>
      <c r="C31" s="36" t="s">
        <v>87</v>
      </c>
      <c r="D31" s="20" t="s">
        <v>23</v>
      </c>
      <c r="E31" s="20">
        <v>6502</v>
      </c>
      <c r="F31" s="20">
        <v>17.257999999999999</v>
      </c>
      <c r="G31" s="100" t="s">
        <v>32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93">
        <f>SUM(N31)</f>
        <v>1</v>
      </c>
    </row>
    <row r="32" spans="1:19" s="7" customFormat="1" ht="16.5" hidden="1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93"/>
    </row>
    <row r="33" spans="1:18" s="6" customFormat="1" ht="15" hidden="1" x14ac:dyDescent="0.25">
      <c r="A33" s="27" t="s">
        <v>20</v>
      </c>
      <c r="B33" s="22" t="s">
        <v>61</v>
      </c>
      <c r="C33" s="20" t="s">
        <v>101</v>
      </c>
      <c r="D33" s="20" t="s">
        <v>21</v>
      </c>
      <c r="E33" s="20">
        <v>6503</v>
      </c>
      <c r="F33" s="20">
        <v>17.277999999999999</v>
      </c>
      <c r="G33" s="105" t="s">
        <v>32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93">
        <f>P33</f>
        <v>254562</v>
      </c>
    </row>
    <row r="34" spans="1:18" s="7" customFormat="1" ht="16.5" hidden="1" x14ac:dyDescent="0.3">
      <c r="A34" s="27" t="s">
        <v>20</v>
      </c>
      <c r="B34" s="22" t="s">
        <v>63</v>
      </c>
      <c r="C34" s="20" t="s">
        <v>101</v>
      </c>
      <c r="D34" s="20" t="s">
        <v>21</v>
      </c>
      <c r="E34" s="20">
        <v>6503</v>
      </c>
      <c r="F34" s="20">
        <v>17.277999999999999</v>
      </c>
      <c r="G34" s="105" t="s">
        <v>32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93">
        <f t="shared" ref="R34:R38" si="1">P34</f>
        <v>1</v>
      </c>
    </row>
    <row r="35" spans="1:18" s="9" customFormat="1" ht="15" hidden="1" x14ac:dyDescent="0.25">
      <c r="A35" s="27" t="s">
        <v>20</v>
      </c>
      <c r="B35" s="22" t="s">
        <v>61</v>
      </c>
      <c r="C35" s="20" t="s">
        <v>102</v>
      </c>
      <c r="D35" s="20" t="s">
        <v>21</v>
      </c>
      <c r="E35" s="20">
        <v>6503</v>
      </c>
      <c r="F35" s="20">
        <v>17.277999999999999</v>
      </c>
      <c r="G35" s="105" t="s">
        <v>32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93">
        <f t="shared" si="1"/>
        <v>926332</v>
      </c>
    </row>
    <row r="36" spans="1:18" s="9" customFormat="1" ht="15" hidden="1" x14ac:dyDescent="0.25">
      <c r="A36" s="27" t="s">
        <v>20</v>
      </c>
      <c r="B36" s="22" t="s">
        <v>63</v>
      </c>
      <c r="C36" s="20" t="s">
        <v>102</v>
      </c>
      <c r="D36" s="20" t="s">
        <v>21</v>
      </c>
      <c r="E36" s="20">
        <v>6503</v>
      </c>
      <c r="F36" s="20">
        <v>17.277999999999999</v>
      </c>
      <c r="G36" s="105" t="s">
        <v>32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93">
        <f t="shared" si="1"/>
        <v>1</v>
      </c>
    </row>
    <row r="37" spans="1:18" s="9" customFormat="1" ht="15" hidden="1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93">
        <f t="shared" si="1"/>
        <v>0</v>
      </c>
    </row>
    <row r="38" spans="1:18" s="9" customFormat="1" ht="15" hidden="1" x14ac:dyDescent="0.25">
      <c r="A38" s="27"/>
      <c r="B38" s="22"/>
      <c r="C38" s="26"/>
      <c r="D38" s="20"/>
      <c r="E38" s="22"/>
      <c r="F38" s="20"/>
      <c r="G38" s="20"/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93">
        <f t="shared" si="1"/>
        <v>0</v>
      </c>
    </row>
    <row r="39" spans="1:18" s="9" customFormat="1" ht="18.75" hidden="1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93">
        <f>SUM(H39:I39)</f>
        <v>0</v>
      </c>
    </row>
    <row r="40" spans="1:18" s="9" customFormat="1" ht="15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93">
        <f>SUM(H40:I40)</f>
        <v>0</v>
      </c>
    </row>
    <row r="41" spans="1:18" s="65" customFormat="1" ht="16.5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95">
        <f>SUM(H41:I41)</f>
        <v>0</v>
      </c>
    </row>
    <row r="42" spans="1:18" s="65" customFormat="1" ht="16.5" x14ac:dyDescent="0.3">
      <c r="A42" s="49" t="s">
        <v>43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95"/>
    </row>
    <row r="43" spans="1:18" s="65" customFormat="1" ht="16.5" hidden="1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33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95"/>
    </row>
    <row r="44" spans="1:18" s="65" customFormat="1" ht="16.5" hidden="1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33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95"/>
    </row>
    <row r="45" spans="1:18" s="65" customFormat="1" ht="16.5" hidden="1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33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95"/>
    </row>
    <row r="46" spans="1:18" s="65" customFormat="1" ht="16.5" hidden="1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33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95"/>
    </row>
    <row r="47" spans="1:18" s="65" customFormat="1" ht="16.5" hidden="1" x14ac:dyDescent="0.3">
      <c r="A47" s="59" t="s">
        <v>47</v>
      </c>
      <c r="B47" s="60" t="s">
        <v>48</v>
      </c>
      <c r="C47" s="61" t="s">
        <v>49</v>
      </c>
      <c r="D47" s="49" t="s">
        <v>15</v>
      </c>
      <c r="E47" s="49" t="s">
        <v>16</v>
      </c>
      <c r="F47" s="49">
        <v>10.561</v>
      </c>
      <c r="G47" s="49" t="s">
        <v>50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95"/>
    </row>
    <row r="48" spans="1:18" s="65" customFormat="1" ht="16.5" hidden="1" x14ac:dyDescent="0.3">
      <c r="A48" s="59" t="s">
        <v>47</v>
      </c>
      <c r="B48" s="60" t="s">
        <v>48</v>
      </c>
      <c r="C48" s="61" t="s">
        <v>49</v>
      </c>
      <c r="D48" s="49" t="s">
        <v>15</v>
      </c>
      <c r="E48" s="49" t="s">
        <v>16</v>
      </c>
      <c r="F48" s="49">
        <v>10.561</v>
      </c>
      <c r="G48" s="49" t="s">
        <v>50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95"/>
    </row>
    <row r="49" spans="1:18" s="65" customFormat="1" ht="16.5" hidden="1" x14ac:dyDescent="0.3">
      <c r="A49" s="59" t="s">
        <v>47</v>
      </c>
      <c r="B49" s="60" t="s">
        <v>48</v>
      </c>
      <c r="C49" s="61" t="s">
        <v>49</v>
      </c>
      <c r="D49" s="49" t="s">
        <v>15</v>
      </c>
      <c r="E49" s="49" t="s">
        <v>16</v>
      </c>
      <c r="F49" s="49">
        <v>10.561</v>
      </c>
      <c r="G49" s="49" t="s">
        <v>50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95"/>
    </row>
    <row r="50" spans="1:18" s="65" customFormat="1" ht="16.5" hidden="1" x14ac:dyDescent="0.3">
      <c r="A50" s="104" t="s">
        <v>92</v>
      </c>
      <c r="B50" s="22" t="s">
        <v>93</v>
      </c>
      <c r="C50" s="20" t="s">
        <v>94</v>
      </c>
      <c r="D50" s="20" t="s">
        <v>95</v>
      </c>
      <c r="E50" s="20" t="s">
        <v>96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95">
        <f>O50</f>
        <v>159291.14790342</v>
      </c>
    </row>
    <row r="51" spans="1:18" s="65" customFormat="1" ht="16.5" hidden="1" x14ac:dyDescent="0.3">
      <c r="A51" s="104" t="s">
        <v>92</v>
      </c>
      <c r="B51" s="22" t="s">
        <v>97</v>
      </c>
      <c r="C51" s="20" t="s">
        <v>94</v>
      </c>
      <c r="D51" s="20" t="s">
        <v>95</v>
      </c>
      <c r="E51" s="20" t="s">
        <v>96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95">
        <f>O51</f>
        <v>1</v>
      </c>
    </row>
    <row r="52" spans="1:18" s="65" customFormat="1" ht="16.5" x14ac:dyDescent="0.3">
      <c r="A52" s="104" t="s">
        <v>107</v>
      </c>
      <c r="B52" s="22" t="s">
        <v>61</v>
      </c>
      <c r="C52" s="106" t="s">
        <v>108</v>
      </c>
      <c r="D52" s="107" t="s">
        <v>109</v>
      </c>
      <c r="E52" s="20" t="s">
        <v>110</v>
      </c>
      <c r="F52" s="60"/>
      <c r="G52" s="70"/>
      <c r="H52" s="63"/>
      <c r="I52" s="64"/>
      <c r="J52" s="64"/>
      <c r="K52" s="64"/>
      <c r="L52" s="64"/>
      <c r="M52" s="64"/>
      <c r="N52" s="64"/>
      <c r="O52" s="64"/>
      <c r="P52" s="64"/>
      <c r="Q52" s="64">
        <v>5805</v>
      </c>
      <c r="R52" s="95">
        <f>Q52</f>
        <v>5805</v>
      </c>
    </row>
    <row r="53" spans="1:18" s="65" customFormat="1" ht="16.5" x14ac:dyDescent="0.3">
      <c r="A53" s="104" t="s">
        <v>111</v>
      </c>
      <c r="B53" s="22" t="s">
        <v>61</v>
      </c>
      <c r="C53" s="108" t="s">
        <v>112</v>
      </c>
      <c r="D53" s="108" t="s">
        <v>113</v>
      </c>
      <c r="E53" s="20" t="s">
        <v>114</v>
      </c>
      <c r="F53" s="70"/>
      <c r="G53" s="70"/>
      <c r="H53" s="63"/>
      <c r="I53" s="64"/>
      <c r="J53" s="64"/>
      <c r="K53" s="64"/>
      <c r="L53" s="64"/>
      <c r="M53" s="64"/>
      <c r="N53" s="64"/>
      <c r="O53" s="64"/>
      <c r="P53" s="64"/>
      <c r="Q53" s="64">
        <v>11392.33</v>
      </c>
      <c r="R53" s="95">
        <f t="shared" ref="R53:R57" si="2">Q53</f>
        <v>11392.33</v>
      </c>
    </row>
    <row r="54" spans="1:18" s="65" customFormat="1" ht="16.5" x14ac:dyDescent="0.3">
      <c r="A54" s="104" t="s">
        <v>115</v>
      </c>
      <c r="B54" s="22" t="s">
        <v>61</v>
      </c>
      <c r="C54" s="109" t="s">
        <v>116</v>
      </c>
      <c r="D54" s="109" t="s">
        <v>117</v>
      </c>
      <c r="E54" s="20" t="s">
        <v>118</v>
      </c>
      <c r="F54" s="73"/>
      <c r="G54" s="70"/>
      <c r="H54" s="63"/>
      <c r="I54" s="64"/>
      <c r="J54" s="64"/>
      <c r="K54" s="64"/>
      <c r="L54" s="64"/>
      <c r="M54" s="64"/>
      <c r="N54" s="64"/>
      <c r="O54" s="64"/>
      <c r="P54" s="64"/>
      <c r="Q54" s="64">
        <v>15189.78</v>
      </c>
      <c r="R54" s="95">
        <f t="shared" si="2"/>
        <v>15189.78</v>
      </c>
    </row>
    <row r="55" spans="1:18" s="65" customFormat="1" ht="16.5" x14ac:dyDescent="0.3">
      <c r="A55" s="104" t="s">
        <v>119</v>
      </c>
      <c r="B55" s="22" t="s">
        <v>61</v>
      </c>
      <c r="C55" s="110" t="s">
        <v>120</v>
      </c>
      <c r="D55" s="110" t="s">
        <v>121</v>
      </c>
      <c r="E55" s="20" t="s">
        <v>122</v>
      </c>
      <c r="F55" s="68"/>
      <c r="G55" s="68"/>
      <c r="H55" s="63"/>
      <c r="I55" s="64"/>
      <c r="J55" s="64"/>
      <c r="K55" s="64"/>
      <c r="L55" s="64"/>
      <c r="M55" s="64"/>
      <c r="N55" s="64"/>
      <c r="O55" s="64"/>
      <c r="P55" s="64"/>
      <c r="Q55" s="64">
        <v>11586.25</v>
      </c>
      <c r="R55" s="95">
        <f t="shared" si="2"/>
        <v>11586.25</v>
      </c>
    </row>
    <row r="56" spans="1:18" s="65" customFormat="1" ht="16.5" x14ac:dyDescent="0.3">
      <c r="A56" s="74"/>
      <c r="B56" s="69"/>
      <c r="C56" s="49"/>
      <c r="D56" s="75"/>
      <c r="E56" s="49"/>
      <c r="F56" s="60"/>
      <c r="G56" s="60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95">
        <f t="shared" si="2"/>
        <v>0</v>
      </c>
    </row>
    <row r="57" spans="1:18" s="65" customFormat="1" ht="16.5" x14ac:dyDescent="0.3">
      <c r="A57" s="67"/>
      <c r="B57" s="69"/>
      <c r="C57" s="49"/>
      <c r="D57" s="49"/>
      <c r="E57" s="49"/>
      <c r="F57" s="60"/>
      <c r="G57" s="60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95">
        <f t="shared" si="2"/>
        <v>0</v>
      </c>
    </row>
    <row r="58" spans="1:18" s="65" customFormat="1" ht="16.5" x14ac:dyDescent="0.3">
      <c r="A58" s="74"/>
      <c r="B58" s="77"/>
      <c r="C58" s="49"/>
      <c r="D58" s="49"/>
      <c r="E58" s="49"/>
      <c r="F58" s="70"/>
      <c r="G58" s="70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95">
        <f t="shared" ref="R58:R64" si="3">SUM(H58:I58)</f>
        <v>0</v>
      </c>
    </row>
    <row r="59" spans="1:18" s="65" customFormat="1" ht="14.45" customHeight="1" x14ac:dyDescent="0.3">
      <c r="A59" s="74"/>
      <c r="B59" s="77"/>
      <c r="C59" s="78"/>
      <c r="D59" s="78"/>
      <c r="E59" s="79"/>
      <c r="F59" s="77"/>
      <c r="G59" s="77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95">
        <f t="shared" si="3"/>
        <v>0</v>
      </c>
    </row>
    <row r="60" spans="1:18" s="65" customFormat="1" ht="16.5" x14ac:dyDescent="0.3">
      <c r="A60" s="62"/>
      <c r="B60" s="77"/>
      <c r="C60" s="78"/>
      <c r="D60" s="78"/>
      <c r="E60" s="79"/>
      <c r="F60" s="77"/>
      <c r="G60" s="77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95">
        <f t="shared" si="3"/>
        <v>0</v>
      </c>
    </row>
    <row r="61" spans="1:18" s="65" customFormat="1" ht="16.5" x14ac:dyDescent="0.3">
      <c r="A61" s="49"/>
      <c r="B61" s="77"/>
      <c r="C61" s="78"/>
      <c r="D61" s="78"/>
      <c r="E61" s="79"/>
      <c r="F61" s="77"/>
      <c r="G61" s="77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95">
        <f t="shared" si="3"/>
        <v>0</v>
      </c>
    </row>
    <row r="62" spans="1:18" s="65" customFormat="1" ht="16.5" x14ac:dyDescent="0.3">
      <c r="A62" s="80"/>
      <c r="B62" s="60"/>
      <c r="C62" s="81"/>
      <c r="D62" s="81"/>
      <c r="E62" s="72"/>
      <c r="F62" s="75"/>
      <c r="G62" s="5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95">
        <f t="shared" si="3"/>
        <v>0</v>
      </c>
    </row>
    <row r="63" spans="1:18" s="84" customFormat="1" ht="16.5" hidden="1" x14ac:dyDescent="0.3">
      <c r="A63" s="62" t="s">
        <v>8</v>
      </c>
      <c r="B63" s="82"/>
      <c r="C63" s="83"/>
      <c r="D63" s="48"/>
      <c r="E63" s="83"/>
      <c r="F63" s="48"/>
      <c r="G63" s="48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95">
        <f t="shared" si="3"/>
        <v>0</v>
      </c>
    </row>
    <row r="64" spans="1:18" s="84" customFormat="1" ht="16.5" hidden="1" x14ac:dyDescent="0.3">
      <c r="A64" s="49" t="s">
        <v>70</v>
      </c>
      <c r="B64" s="48"/>
      <c r="C64" s="83"/>
      <c r="D64" s="48"/>
      <c r="E64" s="83"/>
      <c r="F64" s="48"/>
      <c r="G64" s="4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95">
        <f t="shared" si="3"/>
        <v>0</v>
      </c>
    </row>
    <row r="65" spans="1:18" s="84" customFormat="1" ht="16.5" hidden="1" x14ac:dyDescent="0.3">
      <c r="A65" s="85" t="s">
        <v>12</v>
      </c>
      <c r="B65" s="43" t="s">
        <v>42</v>
      </c>
      <c r="C65" s="35" t="s">
        <v>71</v>
      </c>
      <c r="D65" s="96" t="s">
        <v>72</v>
      </c>
      <c r="E65" s="96" t="s">
        <v>73</v>
      </c>
      <c r="F65" s="22" t="s">
        <v>74</v>
      </c>
      <c r="G65" s="60"/>
      <c r="H65" s="76"/>
      <c r="I65" s="76"/>
      <c r="J65" s="76"/>
      <c r="K65" s="76">
        <v>897663.01</v>
      </c>
      <c r="L65" s="76"/>
      <c r="M65" s="76"/>
      <c r="N65" s="76"/>
      <c r="O65" s="76"/>
      <c r="P65" s="76"/>
      <c r="Q65" s="76"/>
      <c r="R65" s="95">
        <f>K65</f>
        <v>897663.01</v>
      </c>
    </row>
    <row r="66" spans="1:18" s="84" customFormat="1" ht="16.5" hidden="1" x14ac:dyDescent="0.3">
      <c r="A66" s="97" t="s">
        <v>76</v>
      </c>
      <c r="B66" s="43" t="s">
        <v>42</v>
      </c>
      <c r="C66" s="98" t="s">
        <v>77</v>
      </c>
      <c r="D66" s="96" t="s">
        <v>78</v>
      </c>
      <c r="E66" s="99" t="s">
        <v>79</v>
      </c>
      <c r="F66" s="20" t="s">
        <v>74</v>
      </c>
      <c r="G66" s="60"/>
      <c r="H66" s="76"/>
      <c r="I66" s="76"/>
      <c r="J66" s="76"/>
      <c r="K66" s="76"/>
      <c r="L66" s="76">
        <v>95000</v>
      </c>
      <c r="M66" s="76"/>
      <c r="N66" s="76"/>
      <c r="O66" s="76"/>
      <c r="P66" s="76"/>
      <c r="Q66" s="76"/>
      <c r="R66" s="95">
        <f>SUM(L66)</f>
        <v>95000</v>
      </c>
    </row>
    <row r="67" spans="1:18" s="84" customFormat="1" ht="16.5" hidden="1" x14ac:dyDescent="0.3">
      <c r="A67" s="85"/>
      <c r="B67" s="60"/>
      <c r="C67" s="71"/>
      <c r="D67" s="71"/>
      <c r="E67" s="71"/>
      <c r="F67" s="60"/>
      <c r="G67" s="60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95">
        <f>SUM(H67:I67)</f>
        <v>0</v>
      </c>
    </row>
    <row r="68" spans="1:18" s="84" customFormat="1" ht="16.5" x14ac:dyDescent="0.3">
      <c r="A68" s="86"/>
      <c r="B68" s="86"/>
      <c r="C68" s="86"/>
      <c r="D68" s="48"/>
      <c r="E68" s="48"/>
      <c r="F68" s="48"/>
      <c r="G68" s="48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95">
        <f t="shared" ref="R68" si="4">SUM(H68:I68)</f>
        <v>0</v>
      </c>
    </row>
    <row r="69" spans="1:18" s="84" customFormat="1" ht="16.5" x14ac:dyDescent="0.3">
      <c r="A69" s="67" t="s">
        <v>0</v>
      </c>
      <c r="B69" s="67"/>
      <c r="C69" s="88"/>
      <c r="D69" s="88"/>
      <c r="E69" s="88"/>
      <c r="F69" s="88"/>
      <c r="G69" s="88"/>
      <c r="H69" s="87">
        <f>SUM(H25:H68)</f>
        <v>1953.12</v>
      </c>
      <c r="I69" s="87">
        <f>SUM(I16:I19)</f>
        <v>419204.73</v>
      </c>
      <c r="J69" s="87">
        <f>SUM(J24:J28)</f>
        <v>1260623</v>
      </c>
      <c r="K69" s="87">
        <f>SUM(K62:K67)</f>
        <v>897663.01</v>
      </c>
      <c r="L69" s="87">
        <f>SUM(L63:L68)</f>
        <v>95000</v>
      </c>
      <c r="M69" s="87">
        <f>SUM(M42:M66)</f>
        <v>8859.380000000001</v>
      </c>
      <c r="N69" s="87">
        <f>SUM(N24:N35)</f>
        <v>687731</v>
      </c>
      <c r="O69" s="87">
        <f>SUM(O42:O56)</f>
        <v>159292.14790342</v>
      </c>
      <c r="P69" s="87">
        <f>SUM(P32:P39)</f>
        <v>1180896</v>
      </c>
      <c r="Q69" s="87">
        <f>SUM(Q41:Q60)</f>
        <v>43973.36</v>
      </c>
      <c r="R69" s="95"/>
    </row>
    <row r="70" spans="1:18" s="84" customFormat="1" ht="16.5" x14ac:dyDescent="0.3">
      <c r="A70" s="89"/>
      <c r="B70" s="89"/>
      <c r="C70" s="90"/>
      <c r="D70" s="90"/>
      <c r="E70" s="90"/>
      <c r="F70" s="90"/>
      <c r="G70" s="90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2"/>
    </row>
    <row r="71" spans="1:18" ht="15" x14ac:dyDescent="0.25">
      <c r="A71" s="30" t="s">
        <v>9</v>
      </c>
    </row>
    <row r="72" spans="1:18" ht="15" hidden="1" x14ac:dyDescent="0.25">
      <c r="A72" s="30" t="s">
        <v>45</v>
      </c>
    </row>
    <row r="73" spans="1:18" ht="15" hidden="1" x14ac:dyDescent="0.25">
      <c r="A73" s="42" t="s">
        <v>46</v>
      </c>
    </row>
    <row r="74" spans="1:18" ht="15" hidden="1" x14ac:dyDescent="0.25">
      <c r="A74" s="30" t="s">
        <v>52</v>
      </c>
    </row>
    <row r="75" spans="1:18" ht="15" hidden="1" x14ac:dyDescent="0.25">
      <c r="A75" s="42" t="s">
        <v>53</v>
      </c>
    </row>
    <row r="76" spans="1:18" ht="15" hidden="1" x14ac:dyDescent="0.25">
      <c r="A76" s="30" t="s">
        <v>65</v>
      </c>
    </row>
    <row r="77" spans="1:18" ht="15" hidden="1" x14ac:dyDescent="0.25">
      <c r="A77" s="42" t="s">
        <v>66</v>
      </c>
    </row>
    <row r="78" spans="1:18" ht="15" hidden="1" x14ac:dyDescent="0.25">
      <c r="A78" s="30" t="s">
        <v>68</v>
      </c>
    </row>
    <row r="79" spans="1:18" ht="15" hidden="1" x14ac:dyDescent="0.25">
      <c r="A79" s="42" t="s">
        <v>69</v>
      </c>
    </row>
    <row r="80" spans="1:18" ht="15" hidden="1" x14ac:dyDescent="0.25">
      <c r="A80" s="30" t="s">
        <v>81</v>
      </c>
    </row>
    <row r="81" spans="1:17" ht="15" hidden="1" x14ac:dyDescent="0.25">
      <c r="A81" s="42" t="s">
        <v>80</v>
      </c>
    </row>
    <row r="82" spans="1:17" ht="15" hidden="1" x14ac:dyDescent="0.25">
      <c r="A82" s="30" t="s">
        <v>82</v>
      </c>
    </row>
    <row r="83" spans="1:17" ht="15" hidden="1" x14ac:dyDescent="0.25">
      <c r="A83" s="42" t="s">
        <v>46</v>
      </c>
    </row>
    <row r="84" spans="1:17" ht="15" hidden="1" x14ac:dyDescent="0.25">
      <c r="A84" s="30" t="s">
        <v>86</v>
      </c>
    </row>
    <row r="85" spans="1:17" ht="15" hidden="1" x14ac:dyDescent="0.25">
      <c r="A85" s="42" t="s">
        <v>85</v>
      </c>
    </row>
    <row r="86" spans="1:17" ht="15" hidden="1" x14ac:dyDescent="0.25">
      <c r="A86" s="30" t="s">
        <v>89</v>
      </c>
    </row>
    <row r="87" spans="1:17" ht="15" hidden="1" x14ac:dyDescent="0.25">
      <c r="A87" s="42" t="s">
        <v>90</v>
      </c>
    </row>
    <row r="88" spans="1:17" s="102" customFormat="1" hidden="1" x14ac:dyDescent="0.25">
      <c r="A88" s="101" t="s">
        <v>91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90" spans="1:17" ht="15" hidden="1" x14ac:dyDescent="0.25">
      <c r="A90" s="30" t="s">
        <v>100</v>
      </c>
    </row>
    <row r="91" spans="1:17" ht="15" hidden="1" x14ac:dyDescent="0.25">
      <c r="A91" s="42" t="s">
        <v>99</v>
      </c>
    </row>
    <row r="92" spans="1:17" ht="15" x14ac:dyDescent="0.25">
      <c r="A92" s="30" t="s">
        <v>106</v>
      </c>
    </row>
    <row r="93" spans="1:17" ht="15" x14ac:dyDescent="0.25">
      <c r="A93" s="42" t="s">
        <v>105</v>
      </c>
    </row>
    <row r="100" spans="1:1" ht="16.5" x14ac:dyDescent="0.3">
      <c r="A100" s="15" t="s">
        <v>37</v>
      </c>
    </row>
    <row r="101" spans="1:1" ht="16.5" x14ac:dyDescent="0.3">
      <c r="A101" s="53" t="s">
        <v>40</v>
      </c>
    </row>
    <row r="102" spans="1:1" ht="16.5" x14ac:dyDescent="0.3">
      <c r="A102" s="15" t="s">
        <v>38</v>
      </c>
    </row>
    <row r="103" spans="1:1" ht="16.5" x14ac:dyDescent="0.3">
      <c r="A103" s="53" t="s">
        <v>39</v>
      </c>
    </row>
  </sheetData>
  <mergeCells count="1">
    <mergeCell ref="B1:H1"/>
  </mergeCells>
  <phoneticPr fontId="0" type="noConversion"/>
  <hyperlinks>
    <hyperlink ref="A88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2025-01-07T18:23:52Z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