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oward\AppData\Local\Microsoft\Windows\INetCache\Content.Outlook\KOL4SDJ3\"/>
    </mc:Choice>
  </mc:AlternateContent>
  <xr:revisionPtr revIDLastSave="0" documentId="13_ncr:1_{5C3089FB-53FB-4BB0-B248-B5C9A3E4610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NEW BEDFORD" sheetId="2" r:id="rId1"/>
  </sheets>
  <definedNames>
    <definedName name="_xlnm.Print_Area" localSheetId="0">'NEW BEDFORD'!$A$1:$H$80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T78" i="2" l="1"/>
  <c r="U65" i="2"/>
  <c r="U64" i="2"/>
  <c r="U75" i="2"/>
  <c r="S78" i="2"/>
  <c r="R66" i="2"/>
  <c r="U66" i="2" s="1"/>
  <c r="R64" i="2"/>
  <c r="U67" i="2"/>
  <c r="U56" i="2"/>
  <c r="Q78" i="2"/>
  <c r="U72" i="2"/>
  <c r="U73" i="2"/>
  <c r="U74" i="2"/>
  <c r="U71" i="2"/>
  <c r="P78" i="2"/>
  <c r="O37" i="2"/>
  <c r="U37" i="2" s="1"/>
  <c r="U40" i="2"/>
  <c r="U38" i="2"/>
  <c r="U36" i="2"/>
  <c r="O39" i="2"/>
  <c r="U39" i="2" s="1"/>
  <c r="O35" i="2"/>
  <c r="O78" i="2" l="1"/>
  <c r="R78" i="2"/>
  <c r="U35" i="2"/>
  <c r="N78" i="2"/>
  <c r="U70" i="2"/>
  <c r="U69" i="2"/>
  <c r="M78" i="2"/>
  <c r="U55" i="2"/>
  <c r="U8" i="2"/>
  <c r="L78" i="2"/>
  <c r="U9" i="2"/>
  <c r="K78" i="2"/>
  <c r="J33" i="2"/>
  <c r="J31" i="2"/>
  <c r="J78" i="2" l="1"/>
  <c r="U32" i="2"/>
  <c r="U33" i="2"/>
  <c r="U34" i="2"/>
  <c r="U43" i="2"/>
  <c r="U44" i="2"/>
  <c r="U31" i="2"/>
  <c r="U24" i="2"/>
  <c r="I23" i="2"/>
  <c r="I78" i="2" s="1"/>
  <c r="H78" i="2"/>
  <c r="U68" i="2"/>
  <c r="U23" i="2" l="1"/>
</calcChain>
</file>

<file path=xl/sharedStrings.xml><?xml version="1.0" encoding="utf-8"?>
<sst xmlns="http://schemas.openxmlformats.org/spreadsheetml/2006/main" count="233" uniqueCount="140">
  <si>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</si>
  <si>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</si>
  <si>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</si>
  <si>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</si>
  <si>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</si>
  <si>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</si>
  <si>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</si>
  <si>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</si>
  <si>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</si>
  <si>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</si>
  <si>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</si>
  <si>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</si>
  <si>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GREATER NEW BEDFORD</t>
  </si>
  <si>
    <t>N/A</t>
  </si>
  <si>
    <t>4400-3067</t>
  </si>
  <si>
    <t>K103</t>
  </si>
  <si>
    <t>JULY 1, 2022-JUNE 30, 2023</t>
  </si>
  <si>
    <t>7003-1631</t>
  </si>
  <si>
    <t>7003-1630</t>
  </si>
  <si>
    <t>7002-6626</t>
  </si>
  <si>
    <t>K105</t>
  </si>
  <si>
    <t>K264</t>
  </si>
  <si>
    <t>7003-1778</t>
  </si>
  <si>
    <t>K284</t>
  </si>
  <si>
    <t>FAIN #</t>
  </si>
  <si>
    <t>CT EOL 23CCNBEDTRADE</t>
  </si>
  <si>
    <t>TA38685-22-55-A-25</t>
  </si>
  <si>
    <t>AA-38535-22-55-A-25</t>
  </si>
  <si>
    <t>DV35786-21-55-5-25</t>
  </si>
  <si>
    <t>ES38736-22-55-A-25</t>
  </si>
  <si>
    <t>TRADE (SERVICE DATE: 10/1/2021-9/30/2024)</t>
  </si>
  <si>
    <t>FTRADE 2022</t>
  </si>
  <si>
    <t>7003-1010</t>
  </si>
  <si>
    <t>K102</t>
  </si>
  <si>
    <t>JULY 1, 2023 - SEPTEMBER 30, 2024</t>
  </si>
  <si>
    <t>VENDOR CODE</t>
  </si>
  <si>
    <t>UEI #</t>
  </si>
  <si>
    <t>VC6000182690</t>
  </si>
  <si>
    <t>VFMUHSGLELB7</t>
  </si>
  <si>
    <t>WPP SNAP EXPANSION</t>
  </si>
  <si>
    <t>TO ADD WPP SNAP EXPANSION FUNDS</t>
  </si>
  <si>
    <t>CT EOL 25CCNBEDWP</t>
  </si>
  <si>
    <t>INITIAL AWARD FY25</t>
  </si>
  <si>
    <t>JULY 1, 2024-SEPT. 30, 2024</t>
  </si>
  <si>
    <t>F20243067</t>
  </si>
  <si>
    <t>INITIAL AWARD FY25 JUNE 5, 2024</t>
  </si>
  <si>
    <t>234MA441Q7503 </t>
  </si>
  <si>
    <t>CT EOL 25CCNBEDNEGREA</t>
  </si>
  <si>
    <r>
      <t xml:space="preserve">RESEA </t>
    </r>
    <r>
      <rPr>
        <b/>
        <sz val="11"/>
        <color rgb="FFFF0000"/>
        <rFont val="Book Antiqua"/>
        <family val="1"/>
      </rPr>
      <t>(SERVICE DATES JAN 1, 2024-SEPT 30, 2025</t>
    </r>
    <r>
      <rPr>
        <b/>
        <sz val="11"/>
        <color theme="1"/>
        <rFont val="Book Antiqua"/>
        <family val="1"/>
      </rPr>
      <t>)</t>
    </r>
  </si>
  <si>
    <t>JULY 1, 2024-JUNE 30, 2025</t>
  </si>
  <si>
    <t>FUIREA24</t>
  </si>
  <si>
    <t>7002-6624</t>
  </si>
  <si>
    <t>UIRE</t>
  </si>
  <si>
    <t>UI-35950-21-60-A-25</t>
  </si>
  <si>
    <t>JULY 1, 2025-SEPT 30, 2025</t>
  </si>
  <si>
    <t>BUDGET #1 FY25</t>
  </si>
  <si>
    <t>BUDGET #1 FY25 JULY 23, 2024</t>
  </si>
  <si>
    <t>TO ADD RESEA FUNDS</t>
  </si>
  <si>
    <t>BUDGET #2 FY25</t>
  </si>
  <si>
    <t>CT EOL 25CCNBEDWIA</t>
  </si>
  <si>
    <t>BUDGET #2 FY25 AUGUST 2, 2024</t>
  </si>
  <si>
    <t>TO ADD WIOA FUNDS</t>
  </si>
  <si>
    <r>
      <t>YOUTH</t>
    </r>
    <r>
      <rPr>
        <b/>
        <sz val="11"/>
        <color indexed="10"/>
        <rFont val="Book Antiqua"/>
        <family val="1"/>
      </rPr>
      <t xml:space="preserve"> (SERVICE DATE: APRIL 1, 2024-JUNE 30, 2026)</t>
    </r>
  </si>
  <si>
    <t>JULY 1, 2024-JUNE 30,2025</t>
  </si>
  <si>
    <t>FWIAYTH25</t>
  </si>
  <si>
    <t>JULY 1, 2025-JUNE 30,2026</t>
  </si>
  <si>
    <t>ADULT</t>
  </si>
  <si>
    <t>FWIAADT25A</t>
  </si>
  <si>
    <t>BUDGET #3 FY25</t>
  </si>
  <si>
    <t>CT EOL 25CCNBEDSOSWTF</t>
  </si>
  <si>
    <t>STATE ONE STOP</t>
  </si>
  <si>
    <t>STOSCC2025</t>
  </si>
  <si>
    <t>7003-0803</t>
  </si>
  <si>
    <t>BUDGET #3 FY25 SEPT 18, 2024</t>
  </si>
  <si>
    <t>TO ADD SOS FUNDS</t>
  </si>
  <si>
    <t>BUDGET #4 FY25</t>
  </si>
  <si>
    <t>WORKFORCE TRAINING FUND</t>
  </si>
  <si>
    <t>WTRUSTF25</t>
  </si>
  <si>
    <t>7003-0135</t>
  </si>
  <si>
    <t>TO ADD WTF FUNDS</t>
  </si>
  <si>
    <t>BUDGET #4 FY25 SEPT 20, 2024</t>
  </si>
  <si>
    <t>BUDGET #5 FY25</t>
  </si>
  <si>
    <t>TO ADD JVSG FUNDS</t>
  </si>
  <si>
    <t>BUDGET #5 FY25 OCT 11, 2024</t>
  </si>
  <si>
    <t>CT EOL 25CCNBEDVETSUI</t>
  </si>
  <si>
    <t>JULY 24, 2024-DECEMBER 31, 2024</t>
  </si>
  <si>
    <t>FVETS2024</t>
  </si>
  <si>
    <t>7002-6628</t>
  </si>
  <si>
    <t>K111</t>
  </si>
  <si>
    <t>JVSG- BRONZE</t>
  </si>
  <si>
    <t>BUDGET #6 FY25 OCT 24, 2024</t>
  </si>
  <si>
    <t>BUDGET #6 FY25</t>
  </si>
  <si>
    <t>BUDGET #7 FY25</t>
  </si>
  <si>
    <t>FWIAADT25B</t>
  </si>
  <si>
    <t>DISLOCATED WORKER</t>
  </si>
  <si>
    <t>FWIADWK25A</t>
  </si>
  <si>
    <t>FWIADWK25B</t>
  </si>
  <si>
    <t>TO ADD FY25 WIOA FUNDS</t>
  </si>
  <si>
    <t>BUDGET #7 FY25 NOVEMBER 21, 2024</t>
  </si>
  <si>
    <t>BUDGET #8 FY25</t>
  </si>
  <si>
    <t>TO ADD PARTNER FUNDS</t>
  </si>
  <si>
    <t>BUDGET #8 FY25 DECEMBER 20, 2024</t>
  </si>
  <si>
    <t>MCB</t>
  </si>
  <si>
    <t> FH126A24VR</t>
  </si>
  <si>
    <t>4110-3021</t>
  </si>
  <si>
    <t>K222</t>
  </si>
  <si>
    <t>DOE INFRASTRUCTURE</t>
  </si>
  <si>
    <t>FV002A2422</t>
  </si>
  <si>
    <t>7038-0107</t>
  </si>
  <si>
    <t>K123</t>
  </si>
  <si>
    <t>DOE WDB SUPPORT</t>
  </si>
  <si>
    <t>DOE2025</t>
  </si>
  <si>
    <t>7035-0002</t>
  </si>
  <si>
    <t>K228</t>
  </si>
  <si>
    <t>MASSABILITY</t>
  </si>
  <si>
    <t>F100VR0024</t>
  </si>
  <si>
    <t>4120-0020</t>
  </si>
  <si>
    <t>K133</t>
  </si>
  <si>
    <t>BUDGET #9 FY25 DECEMBER 23, 2024</t>
  </si>
  <si>
    <t xml:space="preserve">JVSG FY25 Infrastructure </t>
  </si>
  <si>
    <t>K109</t>
  </si>
  <si>
    <t>BUDGET #9 FY25</t>
  </si>
  <si>
    <t>BUDGET #10 FY25</t>
  </si>
  <si>
    <t>TO ADD WP FUNDS</t>
  </si>
  <si>
    <t>BUDGET #10 FY25 JANUARY 14, 2025</t>
  </si>
  <si>
    <t>WP 90%</t>
  </si>
  <si>
    <t>FES2025</t>
  </si>
  <si>
    <t>JULY 1, 2025-JUNE 30, 2026</t>
  </si>
  <si>
    <t>WP 10%</t>
  </si>
  <si>
    <t>K107</t>
  </si>
  <si>
    <t>BUDGET #11 FY25</t>
  </si>
  <si>
    <t>BUDGET #11 FY25 JANUARY 17, 2025</t>
  </si>
  <si>
    <t>TO ADD DTA WPP</t>
  </si>
  <si>
    <t>DTA WPP</t>
  </si>
  <si>
    <t>SPSS2025</t>
  </si>
  <si>
    <t>4400-1979</t>
  </si>
  <si>
    <t>K227</t>
  </si>
  <si>
    <t>BUDGET #12 FY25</t>
  </si>
  <si>
    <t>BUDGET #12 FY25 MARCH 20, 2025</t>
  </si>
  <si>
    <t>TO REVISE WP 90% FOR RETAINED AMOUNT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</si>
</sst>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6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1.5"/>
      <name val="Book Antiqua"/>
      <family val="1"/>
    </font>
    <font>
      <sz val="10"/>
      <name val="Arial"/>
      <family val="2"/>
    </font>
    <font>
      <sz val="12"/>
      <name val="Times New Roman"/>
      <family val="1"/>
    </font>
    <font>
      <sz val="12"/>
      <name val="Book Antiqua"/>
      <family val="1"/>
    </font>
    <font>
      <b/>
      <sz val="12"/>
      <name val="Book Antiqua"/>
      <family val="1"/>
    </font>
    <font>
      <b/>
      <sz val="11"/>
      <color theme="1"/>
      <name val="Book Antiqua"/>
      <family val="1"/>
    </font>
    <font>
      <sz val="14"/>
      <color theme="1"/>
      <name val="Book Antiqua"/>
      <family val="1"/>
    </font>
    <font>
      <b/>
      <sz val="11"/>
      <color rgb="FF000000"/>
      <name val="Book Antiqua"/>
      <family val="1"/>
    </font>
    <font>
      <sz val="11"/>
      <color rgb="FF000000"/>
      <name val="Book Antiqua"/>
      <family val="1"/>
    </font>
    <font>
      <sz val="11"/>
      <color theme="1"/>
      <name val="Book Antiqua"/>
      <family val="1"/>
    </font>
    <font>
      <b/>
      <sz val="11"/>
      <color rgb="FF2E2E2A"/>
      <name val="Book Antiqua"/>
      <family val="1"/>
    </font>
    <font>
      <b/>
      <sz val="11"/>
      <color rgb="FFFF0000"/>
      <name val="Book Antiqua"/>
      <family val="1"/>
    </font>
    <font>
      <sz val="12"/>
      <color rgb="FF000000"/>
      <name val="Times New Roman"/>
      <family val="1"/>
    </font>
    <font>
      <b/>
      <sz val="11"/>
      <color indexed="10"/>
      <name val="Book Antiqua"/>
      <family val="1"/>
    </font>
    <font>
      <sz val="12"/>
      <color theme="1"/>
      <name val="Book Antiqua"/>
      <family val="1"/>
    </font>
    <font>
      <b/>
      <sz val="11"/>
      <color rgb="FF000000"/>
      <name val="Times New Roman"/>
      <family val="1"/>
    </font>
    <font>
      <b/>
      <sz val="12"/>
      <color rgb="FF000000"/>
      <name val="Book Antiqua"/>
      <family val="1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37" fontId="11" fillId="0" borderId="0"/>
  </cellStyleXfs>
  <cellXfs count="91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0" xfId="0" applyFont="1"/>
    <xf numFmtId="0" fontId="7" fillId="0" borderId="1" xfId="0" quotePrefix="1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49" fontId="7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44" fontId="8" fillId="0" borderId="1" xfId="0" applyNumberFormat="1" applyFont="1" applyBorder="1"/>
    <xf numFmtId="0" fontId="8" fillId="0" borderId="1" xfId="0" quotePrefix="1" applyFont="1" applyBorder="1" applyAlignment="1">
      <alignment horizontal="center"/>
    </xf>
    <xf numFmtId="7" fontId="8" fillId="0" borderId="1" xfId="0" applyNumberFormat="1" applyFont="1" applyBorder="1" applyAlignment="1">
      <alignment horizontal="center"/>
    </xf>
    <xf numFmtId="7" fontId="8" fillId="0" borderId="1" xfId="0" applyNumberFormat="1" applyFont="1" applyBorder="1" applyAlignment="1">
      <alignment horizontal="center" wrapText="1"/>
    </xf>
    <xf numFmtId="0" fontId="7" fillId="0" borderId="1" xfId="0" applyFont="1" applyBorder="1"/>
    <xf numFmtId="0" fontId="8" fillId="0" borderId="0" xfId="0" applyFont="1"/>
    <xf numFmtId="0" fontId="8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43" fontId="8" fillId="0" borderId="1" xfId="0" applyNumberFormat="1" applyFont="1" applyBorder="1" applyAlignment="1">
      <alignment horizontal="center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wrapText="1"/>
    </xf>
    <xf numFmtId="0" fontId="8" fillId="0" borderId="2" xfId="0" applyFont="1" applyBorder="1" applyAlignment="1">
      <alignment horizontal="left"/>
    </xf>
    <xf numFmtId="49" fontId="8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wrapText="1"/>
    </xf>
    <xf numFmtId="0" fontId="8" fillId="0" borderId="3" xfId="0" applyFont="1" applyBorder="1" applyAlignment="1">
      <alignment horizontal="left"/>
    </xf>
    <xf numFmtId="0" fontId="8" fillId="0" borderId="3" xfId="0" quotePrefix="1" applyFont="1" applyBorder="1" applyAlignment="1">
      <alignment horizontal="center"/>
    </xf>
    <xf numFmtId="0" fontId="8" fillId="0" borderId="1" xfId="0" applyFont="1" applyBorder="1"/>
    <xf numFmtId="0" fontId="8" fillId="0" borderId="2" xfId="0" quotePrefix="1" applyFont="1" applyBorder="1" applyAlignment="1">
      <alignment horizontal="center"/>
    </xf>
    <xf numFmtId="0" fontId="14" fillId="0" borderId="1" xfId="0" applyFont="1" applyBorder="1" applyAlignment="1">
      <alignment horizontal="center" vertical="center"/>
    </xf>
    <xf numFmtId="44" fontId="8" fillId="0" borderId="1" xfId="1" applyFont="1" applyFill="1" applyBorder="1" applyAlignment="1">
      <alignment horizontal="center"/>
    </xf>
    <xf numFmtId="44" fontId="8" fillId="0" borderId="1" xfId="1" applyFont="1" applyFill="1" applyBorder="1" applyAlignment="1">
      <alignment horizontal="center" wrapText="1"/>
    </xf>
    <xf numFmtId="0" fontId="8" fillId="0" borderId="2" xfId="0" applyFont="1" applyBorder="1" applyAlignment="1">
      <alignment wrapText="1"/>
    </xf>
    <xf numFmtId="0" fontId="14" fillId="0" borderId="1" xfId="0" applyFont="1" applyBorder="1" applyAlignment="1">
      <alignment horizontal="center"/>
    </xf>
    <xf numFmtId="0" fontId="15" fillId="0" borderId="1" xfId="0" applyFont="1" applyBorder="1" applyAlignment="1">
      <alignment vertical="center"/>
    </xf>
    <xf numFmtId="0" fontId="14" fillId="0" borderId="1" xfId="0" quotePrefix="1" applyFont="1" applyBorder="1" applyAlignment="1">
      <alignment horizontal="center"/>
    </xf>
    <xf numFmtId="0" fontId="8" fillId="0" borderId="0" xfId="0" applyFont="1" applyAlignment="1">
      <alignment horizontal="center"/>
    </xf>
    <xf numFmtId="0" fontId="18" fillId="0" borderId="1" xfId="0" applyFont="1" applyBorder="1" applyAlignment="1">
      <alignment horizontal="center"/>
    </xf>
    <xf numFmtId="0" fontId="14" fillId="0" borderId="1" xfId="0" quotePrefix="1" applyFont="1" applyBorder="1" applyAlignment="1">
      <alignment horizontal="center" vertical="center" wrapText="1"/>
    </xf>
    <xf numFmtId="0" fontId="4" fillId="0" borderId="0" xfId="0" applyFont="1"/>
    <xf numFmtId="44" fontId="8" fillId="0" borderId="4" xfId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0" fontId="8" fillId="0" borderId="1" xfId="0" quotePrefix="1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9" fillId="0" borderId="1" xfId="0" applyFont="1" applyBorder="1" applyAlignment="1">
      <alignment wrapText="1"/>
    </xf>
    <xf numFmtId="37" fontId="8" fillId="0" borderId="1" xfId="3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44" fontId="8" fillId="0" borderId="1" xfId="1" applyFont="1" applyBorder="1" applyAlignment="1">
      <alignment horizontal="center"/>
    </xf>
    <xf numFmtId="0" fontId="16" fillId="0" borderId="0" xfId="0" applyFont="1"/>
    <xf numFmtId="0" fontId="19" fillId="0" borderId="0" xfId="0" applyFont="1"/>
    <xf numFmtId="0" fontId="7" fillId="0" borderId="5" xfId="0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0" fontId="16" fillId="0" borderId="1" xfId="0" applyFont="1" applyBorder="1"/>
    <xf numFmtId="44" fontId="7" fillId="0" borderId="0" xfId="0" applyNumberFormat="1" applyFont="1"/>
    <xf numFmtId="44" fontId="8" fillId="0" borderId="1" xfId="1" applyFont="1" applyBorder="1"/>
    <xf numFmtId="0" fontId="8" fillId="0" borderId="1" xfId="0" applyFont="1" applyBorder="1" applyAlignment="1" applyProtection="1">
      <alignment horizontal="center"/>
      <protection locked="0"/>
    </xf>
    <xf numFmtId="0" fontId="13" fillId="0" borderId="0" xfId="0" applyFont="1" applyAlignment="1">
      <alignment horizontal="center"/>
    </xf>
    <xf numFmtId="0" fontId="21" fillId="0" borderId="6" xfId="0" applyFont="1" applyBorder="1" applyAlignment="1">
      <alignment horizontal="center" wrapText="1"/>
    </xf>
    <xf numFmtId="44" fontId="8" fillId="0" borderId="1" xfId="1" applyFont="1" applyBorder="1" applyAlignment="1">
      <alignment horizontal="center" wrapText="1"/>
    </xf>
    <xf numFmtId="0" fontId="14" fillId="0" borderId="0" xfId="0" applyFont="1" applyAlignment="1">
      <alignment horizontal="center"/>
    </xf>
    <xf numFmtId="0" fontId="13" fillId="0" borderId="1" xfId="0" applyFont="1" applyBorder="1"/>
    <xf numFmtId="0" fontId="13" fillId="0" borderId="1" xfId="0" quotePrefix="1" applyFont="1" applyBorder="1" applyAlignment="1">
      <alignment horizontal="center"/>
    </xf>
    <xf numFmtId="49" fontId="13" fillId="0" borderId="1" xfId="0" applyNumberFormat="1" applyFont="1" applyBorder="1" applyAlignment="1">
      <alignment horizontal="center" wrapText="1"/>
    </xf>
    <xf numFmtId="0" fontId="13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/>
    </xf>
    <xf numFmtId="0" fontId="24" fillId="0" borderId="6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25" fillId="0" borderId="1" xfId="0" applyFont="1" applyBorder="1" applyAlignment="1">
      <alignment vertical="center"/>
    </xf>
    <xf numFmtId="0" fontId="17" fillId="0" borderId="0" xfId="0" applyFont="1" applyAlignment="1">
      <alignment horizontal="center"/>
    </xf>
    <xf numFmtId="0" fontId="17" fillId="0" borderId="7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/>
    </xf>
    <xf numFmtId="0" fontId="14" fillId="0" borderId="7" xfId="0" applyFont="1" applyBorder="1" applyAlignment="1">
      <alignment horizontal="left"/>
    </xf>
    <xf numFmtId="0" fontId="16" fillId="0" borderId="1" xfId="0" applyFont="1" applyBorder="1" applyAlignment="1">
      <alignment horizontal="center"/>
    </xf>
    <xf numFmtId="0" fontId="21" fillId="0" borderId="1" xfId="0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4" fillId="0" borderId="0" xfId="0" applyFont="1"/>
  </cellXfs>
  <cellStyles count="4">
    <cellStyle name="Currency" xfId="1" builtinId="4"/>
    <cellStyle name="Currency 2" xfId="2" xr:uid="{00000000-0005-0000-0000-000001000000}"/>
    <cellStyle name="Normal" xfId="0" builtinId="0"/>
    <cellStyle name="Normal_DRAFT Options  FY 13 State One Stop Allocations 7 10 12 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16"/>
  <sheetViews>
    <sheetView tabSelected="1" zoomScale="120" zoomScaleNormal="120" workbookViewId="0">
      <selection activeCell="A3" sqref="A3"/>
    </sheetView>
  </sheetViews>
  <sheetFormatPr defaultColWidth="9.140625" defaultRowHeight="13.5" x14ac:dyDescent="0.25"/>
  <cols>
    <col min="1" max="1" width="53.85546875" style="3" customWidth="1"/>
    <col min="2" max="2" width="38.42578125" style="3" customWidth="1"/>
    <col min="3" max="3" width="19.28515625" style="2" customWidth="1"/>
    <col min="4" max="4" width="16.28515625" style="2" customWidth="1"/>
    <col min="5" max="5" width="11.42578125" style="2" customWidth="1"/>
    <col min="6" max="6" width="8.28515625" style="2" customWidth="1"/>
    <col min="7" max="7" width="25.140625" style="2" customWidth="1"/>
    <col min="8" max="8" width="14" style="2" hidden="1" customWidth="1"/>
    <col min="9" max="9" width="12.85546875" style="2" hidden="1" customWidth="1"/>
    <col min="10" max="13" width="18" style="2" hidden="1" customWidth="1"/>
    <col min="14" max="15" width="18.85546875" style="2" hidden="1" customWidth="1"/>
    <col min="16" max="17" width="18" style="2" hidden="1" customWidth="1"/>
    <col min="18" max="19" width="14.5703125" style="2" hidden="1" customWidth="1"/>
    <col min="20" max="20" width="14.5703125" style="2" customWidth="1"/>
    <col min="21" max="21" width="12.85546875" style="3" hidden="1" customWidth="1"/>
    <col min="22" max="22" width="16.85546875" style="3" customWidth="1"/>
    <col min="23" max="23" width="10.42578125" style="3" bestFit="1" customWidth="1"/>
    <col min="24" max="16384" width="9.140625" style="3"/>
  </cols>
  <sheetData>
    <row r="1" spans="1:22" ht="20.25" x14ac:dyDescent="0.3">
      <c r="A1" s="3" t="s">
        <v>11</v>
      </c>
      <c r="B1" s="89" t="s">
        <v>10</v>
      </c>
      <c r="C1" s="90"/>
      <c r="D1" s="90"/>
      <c r="E1" s="90"/>
      <c r="F1" s="90"/>
      <c r="G1" s="90"/>
      <c r="H1" s="90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</row>
    <row r="2" spans="1:22" ht="20.25" x14ac:dyDescent="0.3">
      <c r="B2" s="6"/>
      <c r="C2" s="6"/>
      <c r="D2" s="6"/>
      <c r="E2" s="7"/>
      <c r="F2" s="7"/>
      <c r="G2" s="7"/>
    </row>
    <row r="3" spans="1:22" ht="20.25" x14ac:dyDescent="0.3">
      <c r="A3" s="4" t="s">
        <v>12</v>
      </c>
      <c r="B3" s="6" t="s">
        <v>7</v>
      </c>
      <c r="C3" s="1"/>
    </row>
    <row r="4" spans="1:22" ht="21" thickBot="1" x14ac:dyDescent="0.35">
      <c r="A4" s="4"/>
      <c r="B4" s="5"/>
      <c r="C4" s="1"/>
    </row>
    <row r="5" spans="1:22" s="10" customFormat="1" ht="50.45" customHeight="1" thickBot="1" x14ac:dyDescent="0.35">
      <c r="A5" s="8"/>
      <c r="B5" s="9" t="s">
        <v>2</v>
      </c>
      <c r="C5" s="9" t="s">
        <v>3</v>
      </c>
      <c r="D5" s="9" t="s">
        <v>4</v>
      </c>
      <c r="E5" s="9" t="s">
        <v>5</v>
      </c>
      <c r="F5" s="9" t="s">
        <v>1</v>
      </c>
      <c r="G5" s="50" t="s">
        <v>24</v>
      </c>
      <c r="H5" s="9" t="s">
        <v>42</v>
      </c>
      <c r="I5" s="50" t="s">
        <v>55</v>
      </c>
      <c r="J5" s="50" t="s">
        <v>58</v>
      </c>
      <c r="K5" s="50" t="s">
        <v>68</v>
      </c>
      <c r="L5" s="50" t="s">
        <v>75</v>
      </c>
      <c r="M5" s="50" t="s">
        <v>81</v>
      </c>
      <c r="N5" s="50" t="s">
        <v>91</v>
      </c>
      <c r="O5" s="50" t="s">
        <v>92</v>
      </c>
      <c r="P5" s="50" t="s">
        <v>99</v>
      </c>
      <c r="Q5" s="50" t="s">
        <v>121</v>
      </c>
      <c r="R5" s="50" t="s">
        <v>122</v>
      </c>
      <c r="S5" s="50" t="s">
        <v>130</v>
      </c>
      <c r="T5" s="50" t="s">
        <v>137</v>
      </c>
      <c r="U5" s="30" t="s">
        <v>6</v>
      </c>
    </row>
    <row r="6" spans="1:22" s="10" customFormat="1" ht="16.5" hidden="1" x14ac:dyDescent="0.3">
      <c r="A6" s="9" t="s">
        <v>8</v>
      </c>
      <c r="B6" s="11"/>
      <c r="C6" s="12"/>
      <c r="D6" s="12"/>
      <c r="E6" s="13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6"/>
    </row>
    <row r="7" spans="1:22" s="10" customFormat="1" ht="16.5" hidden="1" x14ac:dyDescent="0.3">
      <c r="A7" s="15" t="s">
        <v>69</v>
      </c>
      <c r="B7" s="11"/>
      <c r="C7" s="12"/>
      <c r="D7" s="12"/>
      <c r="E7" s="13"/>
      <c r="F7" s="14"/>
      <c r="G7" s="14"/>
      <c r="H7" s="15"/>
      <c r="I7" s="15"/>
      <c r="J7" s="15"/>
      <c r="K7" s="15"/>
      <c r="L7" s="60"/>
      <c r="M7" s="60"/>
      <c r="N7" s="60"/>
      <c r="O7" s="60"/>
      <c r="P7" s="60"/>
      <c r="Q7" s="60"/>
      <c r="R7" s="60"/>
      <c r="S7" s="60"/>
      <c r="T7" s="60"/>
      <c r="U7" s="67"/>
    </row>
    <row r="8" spans="1:22" s="10" customFormat="1" ht="16.5" hidden="1" x14ac:dyDescent="0.3">
      <c r="A8" s="56" t="s">
        <v>76</v>
      </c>
      <c r="B8" s="48" t="s">
        <v>49</v>
      </c>
      <c r="C8" s="72" t="s">
        <v>77</v>
      </c>
      <c r="D8" s="57" t="s">
        <v>78</v>
      </c>
      <c r="E8" s="58" t="s">
        <v>21</v>
      </c>
      <c r="F8" s="15" t="s">
        <v>13</v>
      </c>
      <c r="G8" s="15"/>
      <c r="H8" s="19"/>
      <c r="I8" s="19"/>
      <c r="J8" s="19"/>
      <c r="K8" s="19"/>
      <c r="L8" s="71">
        <v>95000</v>
      </c>
      <c r="M8" s="71"/>
      <c r="N8" s="71"/>
      <c r="O8" s="71"/>
      <c r="P8" s="71"/>
      <c r="Q8" s="71"/>
      <c r="R8" s="71"/>
      <c r="S8" s="71"/>
      <c r="T8" s="71"/>
      <c r="U8" s="67">
        <f>SUM(L8)</f>
        <v>95000</v>
      </c>
    </row>
    <row r="9" spans="1:22" s="10" customFormat="1" ht="16.5" hidden="1" x14ac:dyDescent="0.3">
      <c r="A9" s="34" t="s">
        <v>70</v>
      </c>
      <c r="B9" s="48" t="s">
        <v>49</v>
      </c>
      <c r="C9" s="46" t="s">
        <v>71</v>
      </c>
      <c r="D9" s="57" t="s">
        <v>72</v>
      </c>
      <c r="E9" s="57" t="s">
        <v>23</v>
      </c>
      <c r="F9" s="17" t="s">
        <v>13</v>
      </c>
      <c r="G9" s="17"/>
      <c r="H9" s="19"/>
      <c r="I9" s="19"/>
      <c r="J9" s="19"/>
      <c r="K9" s="71">
        <v>320442.09000000003</v>
      </c>
      <c r="L9" s="71"/>
      <c r="M9" s="71"/>
      <c r="N9" s="71"/>
      <c r="O9" s="71"/>
      <c r="P9" s="71"/>
      <c r="Q9" s="71"/>
      <c r="R9" s="71"/>
      <c r="S9" s="71"/>
      <c r="T9" s="71"/>
      <c r="U9" s="67">
        <f>K9</f>
        <v>320442.09000000003</v>
      </c>
      <c r="V9" s="66"/>
    </row>
    <row r="10" spans="1:22" s="10" customFormat="1" ht="16.5" hidden="1" x14ac:dyDescent="0.3">
      <c r="A10" s="34"/>
      <c r="B10" s="17"/>
      <c r="C10" s="15"/>
      <c r="D10" s="15"/>
      <c r="E10" s="15"/>
      <c r="F10" s="17"/>
      <c r="G10" s="17"/>
      <c r="H10" s="18"/>
      <c r="I10" s="18"/>
      <c r="J10" s="18"/>
      <c r="K10" s="18"/>
      <c r="L10" s="60"/>
      <c r="M10" s="60"/>
      <c r="N10" s="60"/>
      <c r="O10" s="60"/>
      <c r="P10" s="60"/>
      <c r="Q10" s="60"/>
      <c r="R10" s="60"/>
      <c r="S10" s="60"/>
      <c r="T10" s="60"/>
      <c r="U10" s="67"/>
    </row>
    <row r="11" spans="1:22" s="21" customFormat="1" ht="16.5" hidden="1" x14ac:dyDescent="0.3">
      <c r="A11" s="9" t="s">
        <v>8</v>
      </c>
      <c r="B11" s="11"/>
      <c r="C11" s="14"/>
      <c r="D11" s="14"/>
      <c r="E11" s="11"/>
      <c r="F11" s="11"/>
      <c r="G11" s="11"/>
      <c r="H11" s="18"/>
      <c r="I11" s="18"/>
      <c r="J11" s="18"/>
      <c r="K11" s="18"/>
      <c r="L11" s="60"/>
      <c r="M11" s="60"/>
      <c r="N11" s="60"/>
      <c r="O11" s="60"/>
      <c r="P11" s="60"/>
      <c r="Q11" s="60"/>
      <c r="R11" s="60"/>
      <c r="S11" s="60"/>
      <c r="T11" s="60"/>
      <c r="U11" s="67"/>
    </row>
    <row r="12" spans="1:22" s="10" customFormat="1" ht="16.5" hidden="1" x14ac:dyDescent="0.3">
      <c r="A12" s="15" t="s">
        <v>25</v>
      </c>
      <c r="B12" s="11"/>
      <c r="C12" s="14"/>
      <c r="D12" s="14"/>
      <c r="E12" s="11"/>
      <c r="F12" s="11"/>
      <c r="G12" s="11"/>
      <c r="H12" s="18"/>
      <c r="I12" s="18"/>
      <c r="J12" s="18"/>
      <c r="K12" s="18"/>
      <c r="L12" s="60"/>
      <c r="M12" s="60"/>
      <c r="N12" s="60"/>
      <c r="O12" s="60"/>
      <c r="P12" s="60"/>
      <c r="Q12" s="60"/>
      <c r="R12" s="60"/>
      <c r="S12" s="60"/>
      <c r="T12" s="60"/>
      <c r="U12" s="67"/>
    </row>
    <row r="13" spans="1:22" s="21" customFormat="1" ht="16.5" hidden="1" x14ac:dyDescent="0.3">
      <c r="A13" s="32" t="s">
        <v>30</v>
      </c>
      <c r="B13" s="17" t="s">
        <v>16</v>
      </c>
      <c r="C13" s="46" t="s">
        <v>31</v>
      </c>
      <c r="D13" s="43" t="s">
        <v>32</v>
      </c>
      <c r="E13" s="43" t="s">
        <v>33</v>
      </c>
      <c r="F13" s="15">
        <v>17.245000000000001</v>
      </c>
      <c r="G13" s="47" t="s">
        <v>26</v>
      </c>
      <c r="H13" s="18"/>
      <c r="I13" s="18"/>
      <c r="J13" s="18"/>
      <c r="K13" s="18"/>
      <c r="L13" s="60"/>
      <c r="M13" s="60"/>
      <c r="N13" s="60"/>
      <c r="O13" s="60"/>
      <c r="P13" s="60"/>
      <c r="Q13" s="60"/>
      <c r="R13" s="60"/>
      <c r="S13" s="60"/>
      <c r="T13" s="60"/>
      <c r="U13" s="67"/>
    </row>
    <row r="14" spans="1:22" s="21" customFormat="1" ht="16.5" hidden="1" x14ac:dyDescent="0.3">
      <c r="A14" s="32" t="s">
        <v>30</v>
      </c>
      <c r="B14" s="17" t="s">
        <v>34</v>
      </c>
      <c r="C14" s="46" t="s">
        <v>31</v>
      </c>
      <c r="D14" s="43" t="s">
        <v>32</v>
      </c>
      <c r="E14" s="43" t="s">
        <v>33</v>
      </c>
      <c r="F14" s="15">
        <v>17.245000000000001</v>
      </c>
      <c r="G14" s="47" t="s">
        <v>26</v>
      </c>
      <c r="H14" s="18"/>
      <c r="I14" s="18"/>
      <c r="J14" s="18"/>
      <c r="K14" s="18"/>
      <c r="L14" s="60"/>
      <c r="M14" s="60"/>
      <c r="N14" s="60"/>
      <c r="O14" s="60"/>
      <c r="P14" s="60"/>
      <c r="Q14" s="60"/>
      <c r="R14" s="60"/>
      <c r="S14" s="60"/>
      <c r="T14" s="60"/>
      <c r="U14" s="67"/>
    </row>
    <row r="15" spans="1:22" s="10" customFormat="1" ht="16.5" hidden="1" x14ac:dyDescent="0.3">
      <c r="A15" s="32"/>
      <c r="B15" s="17"/>
      <c r="C15" s="15"/>
      <c r="D15" s="15"/>
      <c r="E15" s="15"/>
      <c r="F15" s="15"/>
      <c r="G15" s="15"/>
      <c r="H15" s="18"/>
      <c r="I15" s="18"/>
      <c r="J15" s="18"/>
      <c r="K15" s="18"/>
      <c r="L15" s="60"/>
      <c r="M15" s="60"/>
      <c r="N15" s="60"/>
      <c r="O15" s="60"/>
      <c r="P15" s="60"/>
      <c r="Q15" s="60"/>
      <c r="R15" s="60"/>
      <c r="S15" s="60"/>
      <c r="T15" s="60"/>
      <c r="U15" s="67"/>
    </row>
    <row r="16" spans="1:22" s="10" customFormat="1" ht="16.5" hidden="1" x14ac:dyDescent="0.3">
      <c r="A16" s="37"/>
      <c r="B16" s="38"/>
      <c r="C16" s="15"/>
      <c r="D16" s="15"/>
      <c r="E16" s="15"/>
      <c r="F16" s="15"/>
      <c r="G16" s="15"/>
      <c r="H16" s="18"/>
      <c r="I16" s="18"/>
      <c r="J16" s="18"/>
      <c r="K16" s="18"/>
      <c r="L16" s="60"/>
      <c r="M16" s="60"/>
      <c r="N16" s="60"/>
      <c r="O16" s="60"/>
      <c r="P16" s="60"/>
      <c r="Q16" s="60"/>
      <c r="R16" s="60"/>
      <c r="S16" s="60"/>
      <c r="T16" s="60"/>
      <c r="U16" s="67"/>
    </row>
    <row r="17" spans="1:21" s="10" customFormat="1" ht="16.5" hidden="1" x14ac:dyDescent="0.3">
      <c r="A17" s="37"/>
      <c r="B17" s="17"/>
      <c r="C17" s="15"/>
      <c r="D17" s="15"/>
      <c r="E17" s="15"/>
      <c r="F17" s="15"/>
      <c r="G17" s="15"/>
      <c r="H17" s="18"/>
      <c r="I17" s="18"/>
      <c r="J17" s="18"/>
      <c r="K17" s="18"/>
      <c r="L17" s="60"/>
      <c r="M17" s="60"/>
      <c r="N17" s="60"/>
      <c r="O17" s="60"/>
      <c r="P17" s="60"/>
      <c r="Q17" s="60"/>
      <c r="R17" s="60"/>
      <c r="S17" s="60"/>
      <c r="T17" s="60"/>
      <c r="U17" s="67"/>
    </row>
    <row r="18" spans="1:21" s="10" customFormat="1" ht="16.5" hidden="1" x14ac:dyDescent="0.3">
      <c r="A18" s="37"/>
      <c r="B18" s="17"/>
      <c r="C18" s="15"/>
      <c r="D18" s="15"/>
      <c r="E18" s="15"/>
      <c r="F18" s="15"/>
      <c r="G18" s="15"/>
      <c r="H18" s="18"/>
      <c r="I18" s="18"/>
      <c r="J18" s="18"/>
      <c r="K18" s="18"/>
      <c r="L18" s="60"/>
      <c r="M18" s="60"/>
      <c r="N18" s="60"/>
      <c r="O18" s="60"/>
      <c r="P18" s="60"/>
      <c r="Q18" s="60"/>
      <c r="R18" s="60"/>
      <c r="S18" s="60"/>
      <c r="T18" s="60"/>
      <c r="U18" s="67"/>
    </row>
    <row r="19" spans="1:21" s="10" customFormat="1" ht="16.5" hidden="1" x14ac:dyDescent="0.3">
      <c r="A19" s="32"/>
      <c r="B19" s="17"/>
      <c r="C19" s="31"/>
      <c r="D19" s="31"/>
      <c r="E19" s="33"/>
      <c r="F19" s="15"/>
      <c r="G19" s="15"/>
      <c r="H19" s="18"/>
      <c r="I19" s="18"/>
      <c r="J19" s="18"/>
      <c r="K19" s="18"/>
      <c r="L19" s="60"/>
      <c r="M19" s="60"/>
      <c r="N19" s="60"/>
      <c r="O19" s="60"/>
      <c r="P19" s="60"/>
      <c r="Q19" s="60"/>
      <c r="R19" s="60"/>
      <c r="S19" s="60"/>
      <c r="T19" s="60"/>
      <c r="U19" s="67"/>
    </row>
    <row r="20" spans="1:21" s="10" customFormat="1" ht="16.5" hidden="1" x14ac:dyDescent="0.3">
      <c r="A20" s="32"/>
      <c r="B20" s="17"/>
      <c r="C20" s="31"/>
      <c r="D20" s="31"/>
      <c r="E20" s="33"/>
      <c r="F20" s="15"/>
      <c r="G20" s="15"/>
      <c r="H20" s="18"/>
      <c r="I20" s="18"/>
      <c r="J20" s="18"/>
      <c r="K20" s="18"/>
      <c r="L20" s="60"/>
      <c r="M20" s="60"/>
      <c r="N20" s="60"/>
      <c r="O20" s="60"/>
      <c r="P20" s="60"/>
      <c r="Q20" s="60"/>
      <c r="R20" s="60"/>
      <c r="S20" s="60"/>
      <c r="T20" s="60"/>
      <c r="U20" s="67"/>
    </row>
    <row r="21" spans="1:21" s="10" customFormat="1" ht="16.5" hidden="1" x14ac:dyDescent="0.3">
      <c r="A21" s="9" t="s">
        <v>8</v>
      </c>
      <c r="B21" s="11"/>
      <c r="C21" s="31"/>
      <c r="D21" s="31"/>
      <c r="E21" s="33"/>
      <c r="F21" s="15"/>
      <c r="G21" s="15"/>
      <c r="H21" s="18"/>
      <c r="I21" s="18"/>
      <c r="J21" s="18"/>
      <c r="K21" s="18"/>
      <c r="L21" s="60"/>
      <c r="M21" s="60"/>
      <c r="N21" s="60"/>
      <c r="O21" s="60"/>
      <c r="P21" s="60"/>
      <c r="Q21" s="60"/>
      <c r="R21" s="60"/>
      <c r="S21" s="60"/>
      <c r="T21" s="60"/>
      <c r="U21" s="67"/>
    </row>
    <row r="22" spans="1:21" s="10" customFormat="1" ht="16.5" hidden="1" x14ac:dyDescent="0.3">
      <c r="A22" s="15" t="s">
        <v>47</v>
      </c>
      <c r="B22" s="11"/>
      <c r="C22" s="31"/>
      <c r="D22" s="31"/>
      <c r="E22" s="33"/>
      <c r="F22" s="15"/>
      <c r="G22" s="15"/>
      <c r="H22" s="18"/>
      <c r="I22" s="60"/>
      <c r="J22" s="60"/>
      <c r="K22" s="60"/>
      <c r="L22" s="60"/>
      <c r="M22" s="60"/>
      <c r="N22" s="60"/>
      <c r="O22" s="60"/>
      <c r="P22" s="60"/>
      <c r="Q22" s="60"/>
      <c r="R22" s="60"/>
      <c r="S22" s="60"/>
      <c r="T22" s="60"/>
      <c r="U22" s="67"/>
    </row>
    <row r="23" spans="1:21" s="10" customFormat="1" ht="16.5" hidden="1" x14ac:dyDescent="0.3">
      <c r="A23" s="51" t="s">
        <v>48</v>
      </c>
      <c r="B23" s="48" t="s">
        <v>49</v>
      </c>
      <c r="C23" s="15" t="s">
        <v>50</v>
      </c>
      <c r="D23" s="15" t="s">
        <v>51</v>
      </c>
      <c r="E23" s="15" t="s">
        <v>52</v>
      </c>
      <c r="F23" s="15">
        <v>17.225000000000001</v>
      </c>
      <c r="G23" s="70" t="s">
        <v>53</v>
      </c>
      <c r="H23" s="18"/>
      <c r="I23" s="60">
        <f>66565.3-1</f>
        <v>66564.3</v>
      </c>
      <c r="J23" s="60"/>
      <c r="K23" s="60"/>
      <c r="L23" s="60"/>
      <c r="M23" s="60"/>
      <c r="N23" s="60"/>
      <c r="O23" s="60"/>
      <c r="P23" s="60"/>
      <c r="Q23" s="60"/>
      <c r="R23" s="60"/>
      <c r="S23" s="60"/>
      <c r="T23" s="60"/>
      <c r="U23" s="67">
        <f>SUM(I23)</f>
        <v>66564.3</v>
      </c>
    </row>
    <row r="24" spans="1:21" s="10" customFormat="1" ht="16.5" hidden="1" x14ac:dyDescent="0.3">
      <c r="A24" s="51" t="s">
        <v>48</v>
      </c>
      <c r="B24" s="52" t="s">
        <v>54</v>
      </c>
      <c r="C24" s="15" t="s">
        <v>50</v>
      </c>
      <c r="D24" s="15" t="s">
        <v>51</v>
      </c>
      <c r="E24" s="15" t="s">
        <v>52</v>
      </c>
      <c r="F24" s="15">
        <v>17.225000000000001</v>
      </c>
      <c r="G24" s="70" t="s">
        <v>53</v>
      </c>
      <c r="H24" s="18"/>
      <c r="I24" s="60">
        <v>1</v>
      </c>
      <c r="J24" s="60"/>
      <c r="K24" s="60"/>
      <c r="L24" s="60"/>
      <c r="M24" s="60"/>
      <c r="N24" s="60"/>
      <c r="O24" s="60"/>
      <c r="P24" s="60"/>
      <c r="Q24" s="60"/>
      <c r="R24" s="60"/>
      <c r="S24" s="60"/>
      <c r="T24" s="60"/>
      <c r="U24" s="67">
        <f>SUM(I24)</f>
        <v>1</v>
      </c>
    </row>
    <row r="25" spans="1:21" s="10" customFormat="1" ht="16.5" hidden="1" x14ac:dyDescent="0.3">
      <c r="A25" s="37"/>
      <c r="B25" s="17"/>
      <c r="C25" s="15"/>
      <c r="D25" s="15"/>
      <c r="E25" s="15"/>
      <c r="F25" s="15"/>
      <c r="G25" s="15"/>
      <c r="H25" s="18"/>
      <c r="I25" s="60"/>
      <c r="J25" s="60"/>
      <c r="K25" s="60"/>
      <c r="L25" s="60"/>
      <c r="M25" s="60"/>
      <c r="N25" s="60"/>
      <c r="O25" s="60"/>
      <c r="P25" s="60"/>
      <c r="Q25" s="60"/>
      <c r="R25" s="60"/>
      <c r="S25" s="60"/>
      <c r="T25" s="60"/>
      <c r="U25" s="67"/>
    </row>
    <row r="26" spans="1:21" s="10" customFormat="1" ht="16.5" hidden="1" x14ac:dyDescent="0.3">
      <c r="A26" s="22"/>
      <c r="B26" s="17"/>
      <c r="C26" s="15"/>
      <c r="D26" s="15"/>
      <c r="E26" s="15"/>
      <c r="F26" s="15"/>
      <c r="G26" s="15"/>
      <c r="H26" s="18"/>
      <c r="I26" s="60"/>
      <c r="J26" s="60"/>
      <c r="K26" s="60"/>
      <c r="L26" s="60"/>
      <c r="M26" s="60"/>
      <c r="N26" s="60"/>
      <c r="O26" s="60"/>
      <c r="P26" s="60"/>
      <c r="Q26" s="60"/>
      <c r="R26" s="60"/>
      <c r="S26" s="60"/>
      <c r="T26" s="60"/>
      <c r="U26" s="67"/>
    </row>
    <row r="27" spans="1:21" s="10" customFormat="1" ht="16.5" hidden="1" x14ac:dyDescent="0.3">
      <c r="A27" s="32"/>
      <c r="B27" s="17"/>
      <c r="C27" s="31"/>
      <c r="D27" s="31"/>
      <c r="E27" s="33"/>
      <c r="F27" s="15"/>
      <c r="G27" s="15"/>
      <c r="H27" s="18"/>
      <c r="I27" s="60"/>
      <c r="J27" s="60"/>
      <c r="K27" s="60"/>
      <c r="L27" s="60"/>
      <c r="M27" s="60"/>
      <c r="N27" s="60"/>
      <c r="O27" s="60"/>
      <c r="P27" s="60"/>
      <c r="Q27" s="60"/>
      <c r="R27" s="60"/>
      <c r="S27" s="60"/>
      <c r="T27" s="60"/>
      <c r="U27" s="67"/>
    </row>
    <row r="28" spans="1:21" s="10" customFormat="1" ht="16.5" hidden="1" x14ac:dyDescent="0.3">
      <c r="A28" s="23"/>
      <c r="B28" s="11"/>
      <c r="C28" s="12"/>
      <c r="D28" s="12"/>
      <c r="E28" s="13"/>
      <c r="F28" s="14"/>
      <c r="G28" s="14"/>
      <c r="H28" s="18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7"/>
    </row>
    <row r="29" spans="1:21" s="10" customFormat="1" ht="16.5" hidden="1" x14ac:dyDescent="0.3">
      <c r="A29" s="9" t="s">
        <v>8</v>
      </c>
      <c r="B29" s="11"/>
      <c r="C29" s="12"/>
      <c r="D29" s="12"/>
      <c r="E29" s="13"/>
      <c r="F29" s="14"/>
      <c r="G29" s="14"/>
      <c r="H29" s="18"/>
      <c r="I29" s="60"/>
      <c r="J29" s="60"/>
      <c r="K29" s="60"/>
      <c r="L29" s="60"/>
      <c r="M29" s="60"/>
      <c r="N29" s="60"/>
      <c r="O29" s="60"/>
      <c r="P29" s="60"/>
      <c r="Q29" s="60"/>
      <c r="R29" s="60"/>
      <c r="S29" s="60"/>
      <c r="T29" s="60"/>
      <c r="U29" s="67"/>
    </row>
    <row r="30" spans="1:21" s="10" customFormat="1" ht="16.5" hidden="1" x14ac:dyDescent="0.3">
      <c r="A30" s="15" t="s">
        <v>59</v>
      </c>
      <c r="B30" s="11"/>
      <c r="C30" s="12"/>
      <c r="D30" s="12"/>
      <c r="E30" s="13"/>
      <c r="F30" s="14"/>
      <c r="G30" s="14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67"/>
    </row>
    <row r="31" spans="1:21" s="10" customFormat="1" ht="16.5" hidden="1" x14ac:dyDescent="0.3">
      <c r="A31" s="53" t="s">
        <v>62</v>
      </c>
      <c r="B31" s="17" t="s">
        <v>63</v>
      </c>
      <c r="C31" s="43" t="s">
        <v>64</v>
      </c>
      <c r="D31" s="15" t="s">
        <v>17</v>
      </c>
      <c r="E31" s="15">
        <v>6501</v>
      </c>
      <c r="F31" s="17">
        <v>17.259</v>
      </c>
      <c r="G31" s="59" t="s">
        <v>27</v>
      </c>
      <c r="H31" s="40"/>
      <c r="I31" s="40"/>
      <c r="J31" s="40">
        <f>734542-1</f>
        <v>734541</v>
      </c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67">
        <f>SUM(J31)</f>
        <v>734541</v>
      </c>
    </row>
    <row r="32" spans="1:21" s="10" customFormat="1" ht="16.5" hidden="1" x14ac:dyDescent="0.3">
      <c r="A32" s="53" t="s">
        <v>62</v>
      </c>
      <c r="B32" s="17" t="s">
        <v>65</v>
      </c>
      <c r="C32" s="43" t="s">
        <v>64</v>
      </c>
      <c r="D32" s="15" t="s">
        <v>17</v>
      </c>
      <c r="E32" s="15">
        <v>6501</v>
      </c>
      <c r="F32" s="17">
        <v>17.259</v>
      </c>
      <c r="G32" s="59" t="s">
        <v>27</v>
      </c>
      <c r="H32" s="40"/>
      <c r="I32" s="40"/>
      <c r="J32" s="40">
        <v>1</v>
      </c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67">
        <f t="shared" ref="U32:U44" si="0">SUM(J32)</f>
        <v>1</v>
      </c>
    </row>
    <row r="33" spans="1:21" s="10" customFormat="1" ht="16.5" hidden="1" x14ac:dyDescent="0.3">
      <c r="A33" s="22" t="s">
        <v>66</v>
      </c>
      <c r="B33" s="17" t="s">
        <v>63</v>
      </c>
      <c r="C33" s="43" t="s">
        <v>67</v>
      </c>
      <c r="D33" s="15" t="s">
        <v>18</v>
      </c>
      <c r="E33" s="15">
        <v>6502</v>
      </c>
      <c r="F33" s="15">
        <v>17.257999999999999</v>
      </c>
      <c r="G33" s="59" t="s">
        <v>27</v>
      </c>
      <c r="H33" s="40"/>
      <c r="I33" s="40"/>
      <c r="J33" s="40">
        <f>129648-1</f>
        <v>129647</v>
      </c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67">
        <f t="shared" si="0"/>
        <v>129647</v>
      </c>
    </row>
    <row r="34" spans="1:21" s="21" customFormat="1" ht="16.5" hidden="1" x14ac:dyDescent="0.3">
      <c r="A34" s="22" t="s">
        <v>66</v>
      </c>
      <c r="B34" s="17" t="s">
        <v>65</v>
      </c>
      <c r="C34" s="43" t="s">
        <v>67</v>
      </c>
      <c r="D34" s="15" t="s">
        <v>18</v>
      </c>
      <c r="E34" s="15">
        <v>6502</v>
      </c>
      <c r="F34" s="15">
        <v>17.257999999999999</v>
      </c>
      <c r="G34" s="59" t="s">
        <v>27</v>
      </c>
      <c r="H34" s="40"/>
      <c r="I34" s="40"/>
      <c r="J34" s="40">
        <v>1</v>
      </c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67">
        <f t="shared" si="0"/>
        <v>1</v>
      </c>
    </row>
    <row r="35" spans="1:21" s="21" customFormat="1" ht="15" hidden="1" x14ac:dyDescent="0.25">
      <c r="A35" s="22" t="s">
        <v>66</v>
      </c>
      <c r="B35" s="17" t="s">
        <v>63</v>
      </c>
      <c r="C35" s="43" t="s">
        <v>93</v>
      </c>
      <c r="D35" s="15" t="s">
        <v>18</v>
      </c>
      <c r="E35" s="15">
        <v>6502</v>
      </c>
      <c r="F35" s="15">
        <v>17.257999999999999</v>
      </c>
      <c r="G35" s="78" t="s">
        <v>27</v>
      </c>
      <c r="H35" s="40"/>
      <c r="I35" s="40"/>
      <c r="J35" s="40"/>
      <c r="K35" s="40"/>
      <c r="L35" s="40"/>
      <c r="M35" s="40"/>
      <c r="N35" s="40"/>
      <c r="O35" s="40">
        <f>529830-1</f>
        <v>529829</v>
      </c>
      <c r="P35" s="40"/>
      <c r="Q35" s="40"/>
      <c r="R35" s="40"/>
      <c r="S35" s="40"/>
      <c r="T35" s="40"/>
      <c r="U35" s="67">
        <f t="shared" ref="U35:U40" si="1">O35</f>
        <v>529829</v>
      </c>
    </row>
    <row r="36" spans="1:21" s="21" customFormat="1" ht="15" hidden="1" x14ac:dyDescent="0.25">
      <c r="A36" s="22" t="s">
        <v>66</v>
      </c>
      <c r="B36" s="17" t="s">
        <v>65</v>
      </c>
      <c r="C36" s="43" t="s">
        <v>93</v>
      </c>
      <c r="D36" s="15" t="s">
        <v>18</v>
      </c>
      <c r="E36" s="15">
        <v>6502</v>
      </c>
      <c r="F36" s="15">
        <v>17.257999999999999</v>
      </c>
      <c r="G36" s="78" t="s">
        <v>27</v>
      </c>
      <c r="H36" s="40"/>
      <c r="I36" s="40"/>
      <c r="J36" s="40"/>
      <c r="K36" s="40"/>
      <c r="L36" s="40"/>
      <c r="M36" s="40"/>
      <c r="N36" s="40"/>
      <c r="O36" s="40">
        <v>1</v>
      </c>
      <c r="P36" s="40"/>
      <c r="Q36" s="40"/>
      <c r="R36" s="40"/>
      <c r="S36" s="40"/>
      <c r="T36" s="40"/>
      <c r="U36" s="67">
        <f t="shared" si="1"/>
        <v>1</v>
      </c>
    </row>
    <row r="37" spans="1:21" s="21" customFormat="1" ht="15" hidden="1" x14ac:dyDescent="0.25">
      <c r="A37" s="32" t="s">
        <v>94</v>
      </c>
      <c r="B37" s="17" t="s">
        <v>63</v>
      </c>
      <c r="C37" s="15" t="s">
        <v>95</v>
      </c>
      <c r="D37" s="15" t="s">
        <v>22</v>
      </c>
      <c r="E37" s="15">
        <v>6503</v>
      </c>
      <c r="F37" s="15">
        <v>17.277999999999999</v>
      </c>
      <c r="G37" s="78" t="s">
        <v>27</v>
      </c>
      <c r="H37" s="40"/>
      <c r="I37" s="40"/>
      <c r="J37" s="40"/>
      <c r="K37" s="40"/>
      <c r="L37" s="40"/>
      <c r="M37" s="40"/>
      <c r="N37" s="40"/>
      <c r="O37" s="40">
        <f>128951-1</f>
        <v>128950</v>
      </c>
      <c r="P37" s="40"/>
      <c r="Q37" s="40"/>
      <c r="R37" s="40"/>
      <c r="S37" s="40"/>
      <c r="T37" s="40"/>
      <c r="U37" s="67">
        <f t="shared" si="1"/>
        <v>128950</v>
      </c>
    </row>
    <row r="38" spans="1:21" s="21" customFormat="1" ht="15" hidden="1" x14ac:dyDescent="0.25">
      <c r="A38" s="32" t="s">
        <v>94</v>
      </c>
      <c r="B38" s="17" t="s">
        <v>65</v>
      </c>
      <c r="C38" s="15" t="s">
        <v>95</v>
      </c>
      <c r="D38" s="15" t="s">
        <v>22</v>
      </c>
      <c r="E38" s="15">
        <v>6503</v>
      </c>
      <c r="F38" s="15">
        <v>17.277999999999999</v>
      </c>
      <c r="G38" s="78" t="s">
        <v>27</v>
      </c>
      <c r="H38" s="40"/>
      <c r="I38" s="40"/>
      <c r="J38" s="40"/>
      <c r="K38" s="40"/>
      <c r="L38" s="40"/>
      <c r="M38" s="40"/>
      <c r="N38" s="40"/>
      <c r="O38" s="40">
        <v>1</v>
      </c>
      <c r="P38" s="40"/>
      <c r="Q38" s="40"/>
      <c r="R38" s="40"/>
      <c r="S38" s="40"/>
      <c r="T38" s="40"/>
      <c r="U38" s="67">
        <f t="shared" si="1"/>
        <v>1</v>
      </c>
    </row>
    <row r="39" spans="1:21" s="21" customFormat="1" ht="15" hidden="1" x14ac:dyDescent="0.25">
      <c r="A39" s="32" t="s">
        <v>94</v>
      </c>
      <c r="B39" s="17" t="s">
        <v>63</v>
      </c>
      <c r="C39" s="15" t="s">
        <v>96</v>
      </c>
      <c r="D39" s="15" t="s">
        <v>22</v>
      </c>
      <c r="E39" s="15">
        <v>6503</v>
      </c>
      <c r="F39" s="15">
        <v>17.277999999999999</v>
      </c>
      <c r="G39" s="78" t="s">
        <v>27</v>
      </c>
      <c r="H39" s="40"/>
      <c r="I39" s="40"/>
      <c r="J39" s="40"/>
      <c r="K39" s="40"/>
      <c r="L39" s="40"/>
      <c r="M39" s="40"/>
      <c r="N39" s="40"/>
      <c r="O39" s="40">
        <f>469243-1</f>
        <v>469242</v>
      </c>
      <c r="P39" s="40"/>
      <c r="Q39" s="40"/>
      <c r="R39" s="40"/>
      <c r="S39" s="40"/>
      <c r="T39" s="40"/>
      <c r="U39" s="67">
        <f t="shared" si="1"/>
        <v>469242</v>
      </c>
    </row>
    <row r="40" spans="1:21" s="21" customFormat="1" ht="15" hidden="1" x14ac:dyDescent="0.25">
      <c r="A40" s="32" t="s">
        <v>94</v>
      </c>
      <c r="B40" s="17" t="s">
        <v>65</v>
      </c>
      <c r="C40" s="15" t="s">
        <v>96</v>
      </c>
      <c r="D40" s="15" t="s">
        <v>22</v>
      </c>
      <c r="E40" s="15">
        <v>6503</v>
      </c>
      <c r="F40" s="15">
        <v>17.277999999999999</v>
      </c>
      <c r="G40" s="78" t="s">
        <v>27</v>
      </c>
      <c r="H40" s="40"/>
      <c r="I40" s="40"/>
      <c r="J40" s="40"/>
      <c r="K40" s="40"/>
      <c r="L40" s="40"/>
      <c r="M40" s="40"/>
      <c r="N40" s="40"/>
      <c r="O40" s="40">
        <v>1</v>
      </c>
      <c r="P40" s="40"/>
      <c r="Q40" s="40"/>
      <c r="R40" s="40"/>
      <c r="S40" s="40"/>
      <c r="T40" s="40"/>
      <c r="U40" s="67">
        <f t="shared" si="1"/>
        <v>1</v>
      </c>
    </row>
    <row r="41" spans="1:21" s="21" customFormat="1" ht="16.5" hidden="1" x14ac:dyDescent="0.3">
      <c r="A41" s="32"/>
      <c r="B41" s="17"/>
      <c r="C41" s="15"/>
      <c r="D41" s="55"/>
      <c r="E41" s="54"/>
      <c r="F41" s="15"/>
      <c r="G41" s="59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67"/>
    </row>
    <row r="42" spans="1:21" s="21" customFormat="1" ht="16.5" hidden="1" x14ac:dyDescent="0.3">
      <c r="A42" s="32"/>
      <c r="B42" s="17"/>
      <c r="C42" s="15"/>
      <c r="D42" s="55"/>
      <c r="E42" s="54"/>
      <c r="F42" s="15"/>
      <c r="G42" s="59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67"/>
    </row>
    <row r="43" spans="1:21" s="10" customFormat="1" ht="16.5" hidden="1" x14ac:dyDescent="0.3">
      <c r="A43" s="32"/>
      <c r="B43" s="17"/>
      <c r="C43" s="39"/>
      <c r="D43" s="15"/>
      <c r="E43" s="17"/>
      <c r="F43" s="15"/>
      <c r="G43" s="15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67">
        <f t="shared" si="0"/>
        <v>0</v>
      </c>
    </row>
    <row r="44" spans="1:21" s="10" customFormat="1" ht="16.5" hidden="1" x14ac:dyDescent="0.3">
      <c r="A44" s="32"/>
      <c r="B44" s="17"/>
      <c r="C44" s="39"/>
      <c r="D44" s="15"/>
      <c r="E44" s="17"/>
      <c r="F44" s="15"/>
      <c r="G44" s="15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67">
        <f t="shared" si="0"/>
        <v>0</v>
      </c>
    </row>
    <row r="45" spans="1:21" s="10" customFormat="1" ht="16.5" hidden="1" x14ac:dyDescent="0.3">
      <c r="A45" s="32"/>
      <c r="B45" s="17"/>
      <c r="C45" s="39"/>
      <c r="D45" s="15"/>
      <c r="E45" s="17"/>
      <c r="F45" s="15"/>
      <c r="G45" s="15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67"/>
    </row>
    <row r="46" spans="1:21" s="10" customFormat="1" ht="16.5" hidden="1" x14ac:dyDescent="0.3">
      <c r="A46" s="32"/>
      <c r="B46" s="45"/>
      <c r="C46" s="30"/>
      <c r="D46" s="15"/>
      <c r="E46" s="17"/>
      <c r="F46" s="15"/>
      <c r="G46" s="15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67"/>
    </row>
    <row r="47" spans="1:21" s="10" customFormat="1" ht="16.5" hidden="1" x14ac:dyDescent="0.3">
      <c r="A47" s="32"/>
      <c r="B47" s="17"/>
      <c r="C47" s="30"/>
      <c r="D47" s="15"/>
      <c r="E47" s="17"/>
      <c r="F47" s="15"/>
      <c r="G47" s="15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67"/>
    </row>
    <row r="48" spans="1:21" s="10" customFormat="1" ht="16.5" hidden="1" x14ac:dyDescent="0.3">
      <c r="A48" s="32"/>
      <c r="B48" s="17"/>
      <c r="C48" s="30"/>
      <c r="D48" s="15"/>
      <c r="E48" s="17"/>
      <c r="F48" s="15"/>
      <c r="G48" s="15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67"/>
    </row>
    <row r="49" spans="1:21" s="10" customFormat="1" ht="18.75" hidden="1" x14ac:dyDescent="0.3">
      <c r="A49" s="44"/>
      <c r="B49" s="17"/>
      <c r="C49" s="43"/>
      <c r="D49" s="43"/>
      <c r="E49" s="43"/>
      <c r="F49" s="15"/>
      <c r="G49" s="15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67"/>
    </row>
    <row r="50" spans="1:21" s="10" customFormat="1" ht="16.5" hidden="1" x14ac:dyDescent="0.3">
      <c r="A50" s="42"/>
      <c r="B50" s="45"/>
      <c r="C50" s="30"/>
      <c r="D50" s="15"/>
      <c r="E50" s="17"/>
      <c r="F50" s="15"/>
      <c r="G50" s="15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67"/>
    </row>
    <row r="51" spans="1:21" s="10" customFormat="1" ht="16.5" hidden="1" x14ac:dyDescent="0.3">
      <c r="A51" s="42"/>
      <c r="B51" s="17"/>
      <c r="C51" s="30"/>
      <c r="D51" s="15"/>
      <c r="E51" s="17"/>
      <c r="F51" s="15"/>
      <c r="G51" s="15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67"/>
    </row>
    <row r="52" spans="1:21" s="21" customFormat="1" ht="15" hidden="1" x14ac:dyDescent="0.25">
      <c r="A52" s="32"/>
      <c r="B52" s="17"/>
      <c r="C52" s="15"/>
      <c r="D52" s="15"/>
      <c r="E52" s="17"/>
      <c r="F52" s="15"/>
      <c r="G52" s="15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67"/>
    </row>
    <row r="53" spans="1:21" s="21" customFormat="1" ht="15" hidden="1" x14ac:dyDescent="0.25">
      <c r="A53" s="9" t="s">
        <v>8</v>
      </c>
      <c r="B53" s="17"/>
      <c r="C53" s="15"/>
      <c r="D53" s="15"/>
      <c r="E53" s="17"/>
      <c r="F53" s="15"/>
      <c r="G53" s="15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67"/>
    </row>
    <row r="54" spans="1:21" s="21" customFormat="1" ht="15" hidden="1" x14ac:dyDescent="0.25">
      <c r="A54" s="15" t="s">
        <v>84</v>
      </c>
      <c r="B54" s="17"/>
      <c r="C54" s="15"/>
      <c r="D54" s="15"/>
      <c r="E54" s="17"/>
      <c r="F54" s="15"/>
      <c r="G54" s="15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67"/>
    </row>
    <row r="55" spans="1:21" s="21" customFormat="1" ht="16.5" hidden="1" x14ac:dyDescent="0.3">
      <c r="A55" s="73" t="s">
        <v>89</v>
      </c>
      <c r="B55" s="74" t="s">
        <v>85</v>
      </c>
      <c r="C55" s="69" t="s">
        <v>86</v>
      </c>
      <c r="D55" s="55" t="s">
        <v>87</v>
      </c>
      <c r="E55" s="75" t="s">
        <v>88</v>
      </c>
      <c r="F55" s="76">
        <v>17.800999999999998</v>
      </c>
      <c r="G55" s="77" t="s">
        <v>28</v>
      </c>
      <c r="H55" s="41"/>
      <c r="I55" s="41"/>
      <c r="J55" s="41"/>
      <c r="K55" s="41"/>
      <c r="L55" s="41"/>
      <c r="M55" s="41">
        <v>7405</v>
      </c>
      <c r="N55" s="41"/>
      <c r="O55" s="41"/>
      <c r="P55" s="41"/>
      <c r="Q55" s="41"/>
      <c r="R55" s="41"/>
      <c r="S55" s="41"/>
      <c r="T55" s="41"/>
      <c r="U55" s="67">
        <f>SUM(M55)</f>
        <v>7405</v>
      </c>
    </row>
    <row r="56" spans="1:21" s="21" customFormat="1" ht="15.75" hidden="1" x14ac:dyDescent="0.25">
      <c r="A56" s="86" t="s">
        <v>119</v>
      </c>
      <c r="B56" s="17" t="s">
        <v>63</v>
      </c>
      <c r="C56" s="87" t="s">
        <v>86</v>
      </c>
      <c r="D56" s="31" t="s">
        <v>87</v>
      </c>
      <c r="E56" s="33" t="s">
        <v>120</v>
      </c>
      <c r="F56" s="30">
        <v>17.800999999999998</v>
      </c>
      <c r="G56" s="88" t="s">
        <v>28</v>
      </c>
      <c r="H56" s="41"/>
      <c r="I56" s="41"/>
      <c r="J56" s="41"/>
      <c r="K56" s="41"/>
      <c r="L56" s="41"/>
      <c r="M56" s="41"/>
      <c r="N56" s="41"/>
      <c r="O56" s="41"/>
      <c r="P56" s="41"/>
      <c r="Q56" s="41">
        <v>13999</v>
      </c>
      <c r="R56" s="41"/>
      <c r="S56" s="41"/>
      <c r="T56" s="41"/>
      <c r="U56" s="67">
        <f>Q56</f>
        <v>13999</v>
      </c>
    </row>
    <row r="57" spans="1:21" s="21" customFormat="1" ht="16.5" hidden="1" x14ac:dyDescent="0.3">
      <c r="A57" s="37"/>
      <c r="B57" s="17"/>
      <c r="C57" s="46"/>
      <c r="D57" s="15"/>
      <c r="E57" s="33"/>
      <c r="F57" s="30"/>
      <c r="G57" s="47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67"/>
    </row>
    <row r="58" spans="1:21" s="21" customFormat="1" ht="15" hidden="1" x14ac:dyDescent="0.25">
      <c r="A58" s="42"/>
      <c r="B58" s="17"/>
      <c r="C58" s="15"/>
      <c r="D58" s="43"/>
      <c r="E58" s="46"/>
      <c r="F58" s="15"/>
      <c r="G58" s="15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67"/>
    </row>
    <row r="59" spans="1:21" s="21" customFormat="1" ht="15" hidden="1" x14ac:dyDescent="0.25">
      <c r="A59" s="32"/>
      <c r="B59" s="17"/>
      <c r="C59" s="15"/>
      <c r="D59" s="15"/>
      <c r="E59" s="17"/>
      <c r="F59" s="15"/>
      <c r="G59" s="15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67"/>
    </row>
    <row r="60" spans="1:21" s="21" customFormat="1" ht="15" hidden="1" x14ac:dyDescent="0.25">
      <c r="A60" s="32"/>
      <c r="B60" s="17"/>
      <c r="C60" s="15"/>
      <c r="D60" s="15"/>
      <c r="E60" s="17"/>
      <c r="F60" s="15"/>
      <c r="G60" s="15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67"/>
    </row>
    <row r="61" spans="1:21" s="21" customFormat="1" ht="16.5" x14ac:dyDescent="0.3">
      <c r="A61" s="20"/>
      <c r="B61" s="11"/>
      <c r="C61" s="14"/>
      <c r="D61" s="14"/>
      <c r="E61" s="14"/>
      <c r="F61" s="12"/>
      <c r="G61" s="12"/>
      <c r="H61" s="19"/>
      <c r="I61" s="71"/>
      <c r="J61" s="71"/>
      <c r="K61" s="71"/>
      <c r="L61" s="71"/>
      <c r="M61" s="71"/>
      <c r="N61" s="71"/>
      <c r="O61" s="71"/>
      <c r="P61" s="71"/>
      <c r="Q61" s="71"/>
      <c r="R61" s="71"/>
      <c r="S61" s="71"/>
      <c r="T61" s="71"/>
      <c r="U61" s="67"/>
    </row>
    <row r="62" spans="1:21" s="21" customFormat="1" ht="16.5" x14ac:dyDescent="0.3">
      <c r="A62" s="9" t="s">
        <v>8</v>
      </c>
      <c r="B62" s="11"/>
      <c r="C62" s="14"/>
      <c r="D62" s="14"/>
      <c r="E62" s="14"/>
      <c r="F62" s="12"/>
      <c r="G62" s="12"/>
      <c r="H62" s="19"/>
      <c r="I62" s="71"/>
      <c r="J62" s="71"/>
      <c r="K62" s="71"/>
      <c r="L62" s="71"/>
      <c r="M62" s="71"/>
      <c r="N62" s="71"/>
      <c r="O62" s="71"/>
      <c r="P62" s="71"/>
      <c r="Q62" s="71"/>
      <c r="R62" s="71"/>
      <c r="S62" s="71"/>
      <c r="T62" s="71"/>
      <c r="U62" s="67"/>
    </row>
    <row r="63" spans="1:21" s="21" customFormat="1" ht="16.5" x14ac:dyDescent="0.3">
      <c r="A63" s="15" t="s">
        <v>41</v>
      </c>
      <c r="B63" s="11"/>
      <c r="C63" s="14"/>
      <c r="D63" s="14"/>
      <c r="E63" s="63"/>
      <c r="F63" s="12"/>
      <c r="G63" s="12"/>
      <c r="H63" s="19"/>
      <c r="I63" s="71"/>
      <c r="J63" s="71"/>
      <c r="K63" s="71"/>
      <c r="L63" s="71"/>
      <c r="M63" s="71"/>
      <c r="N63" s="71"/>
      <c r="O63" s="71"/>
      <c r="P63" s="71"/>
      <c r="Q63" s="71"/>
      <c r="R63" s="71"/>
      <c r="S63" s="71"/>
      <c r="T63" s="71"/>
      <c r="U63" s="67"/>
    </row>
    <row r="64" spans="1:21" s="21" customFormat="1" ht="16.5" x14ac:dyDescent="0.3">
      <c r="A64" s="37" t="s">
        <v>125</v>
      </c>
      <c r="B64" s="17" t="s">
        <v>49</v>
      </c>
      <c r="C64" s="15" t="s">
        <v>126</v>
      </c>
      <c r="D64" s="15" t="s">
        <v>19</v>
      </c>
      <c r="E64" s="15" t="s">
        <v>20</v>
      </c>
      <c r="F64" s="17">
        <v>17.207000000000001</v>
      </c>
      <c r="G64" s="47" t="s">
        <v>29</v>
      </c>
      <c r="H64" s="19"/>
      <c r="I64" s="71"/>
      <c r="J64" s="71"/>
      <c r="K64" s="71"/>
      <c r="L64" s="71"/>
      <c r="M64" s="71"/>
      <c r="N64" s="71"/>
      <c r="O64" s="71"/>
      <c r="P64" s="71"/>
      <c r="Q64" s="71"/>
      <c r="R64" s="71">
        <f>349451-1</f>
        <v>349450</v>
      </c>
      <c r="S64" s="71"/>
      <c r="T64" s="71">
        <v>-349450</v>
      </c>
      <c r="U64" s="67">
        <f>SUM(R64:T64)</f>
        <v>0</v>
      </c>
    </row>
    <row r="65" spans="1:21" s="21" customFormat="1" ht="16.5" x14ac:dyDescent="0.3">
      <c r="A65" s="37" t="s">
        <v>125</v>
      </c>
      <c r="B65" s="17" t="s">
        <v>127</v>
      </c>
      <c r="C65" s="15" t="s">
        <v>126</v>
      </c>
      <c r="D65" s="15" t="s">
        <v>19</v>
      </c>
      <c r="E65" s="15" t="s">
        <v>20</v>
      </c>
      <c r="F65" s="17">
        <v>17.207000000000001</v>
      </c>
      <c r="G65" s="47" t="s">
        <v>29</v>
      </c>
      <c r="H65" s="19"/>
      <c r="I65" s="71"/>
      <c r="J65" s="71"/>
      <c r="K65" s="71"/>
      <c r="L65" s="71"/>
      <c r="M65" s="71"/>
      <c r="N65" s="71"/>
      <c r="O65" s="71"/>
      <c r="P65" s="71"/>
      <c r="Q65" s="71"/>
      <c r="R65" s="71">
        <v>1</v>
      </c>
      <c r="S65" s="71"/>
      <c r="T65" s="71">
        <v>-1</v>
      </c>
      <c r="U65" s="67">
        <f>SUM(R65:T65)</f>
        <v>0</v>
      </c>
    </row>
    <row r="66" spans="1:21" s="21" customFormat="1" ht="16.5" hidden="1" x14ac:dyDescent="0.3">
      <c r="A66" s="22" t="s">
        <v>128</v>
      </c>
      <c r="B66" s="17" t="s">
        <v>49</v>
      </c>
      <c r="C66" s="15" t="s">
        <v>126</v>
      </c>
      <c r="D66" s="15" t="s">
        <v>19</v>
      </c>
      <c r="E66" s="15" t="s">
        <v>129</v>
      </c>
      <c r="F66" s="17">
        <v>17.207000000000001</v>
      </c>
      <c r="G66" s="47" t="s">
        <v>29</v>
      </c>
      <c r="H66" s="19"/>
      <c r="I66" s="71"/>
      <c r="J66" s="71"/>
      <c r="K66" s="71"/>
      <c r="L66" s="71"/>
      <c r="M66" s="71"/>
      <c r="N66" s="71"/>
      <c r="O66" s="71"/>
      <c r="P66" s="71"/>
      <c r="Q66" s="71"/>
      <c r="R66" s="71">
        <f>29599-1</f>
        <v>29598</v>
      </c>
      <c r="S66" s="71"/>
      <c r="T66" s="71"/>
      <c r="U66" s="67">
        <f t="shared" ref="U66:U67" si="2">R66</f>
        <v>29598</v>
      </c>
    </row>
    <row r="67" spans="1:21" s="21" customFormat="1" ht="16.5" hidden="1" x14ac:dyDescent="0.3">
      <c r="A67" s="22" t="s">
        <v>128</v>
      </c>
      <c r="B67" s="17" t="s">
        <v>127</v>
      </c>
      <c r="C67" s="15" t="s">
        <v>126</v>
      </c>
      <c r="D67" s="15" t="s">
        <v>19</v>
      </c>
      <c r="E67" s="15" t="s">
        <v>129</v>
      </c>
      <c r="F67" s="17">
        <v>17.207000000000001</v>
      </c>
      <c r="G67" s="47" t="s">
        <v>29</v>
      </c>
      <c r="H67" s="19"/>
      <c r="I67" s="71"/>
      <c r="J67" s="71"/>
      <c r="K67" s="71"/>
      <c r="L67" s="71"/>
      <c r="M67" s="71"/>
      <c r="N67" s="71"/>
      <c r="O67" s="71"/>
      <c r="P67" s="71"/>
      <c r="Q67" s="71"/>
      <c r="R67" s="71">
        <v>1</v>
      </c>
      <c r="S67" s="71"/>
      <c r="T67" s="71"/>
      <c r="U67" s="67">
        <f t="shared" si="2"/>
        <v>1</v>
      </c>
    </row>
    <row r="68" spans="1:21" s="10" customFormat="1" ht="16.5" hidden="1" x14ac:dyDescent="0.3">
      <c r="A68" s="65" t="s">
        <v>39</v>
      </c>
      <c r="B68" s="17" t="s">
        <v>43</v>
      </c>
      <c r="C68" s="68" t="s">
        <v>44</v>
      </c>
      <c r="D68" s="15" t="s">
        <v>14</v>
      </c>
      <c r="E68" s="15" t="s">
        <v>15</v>
      </c>
      <c r="F68" s="15">
        <v>10.561</v>
      </c>
      <c r="G68" s="14" t="s">
        <v>46</v>
      </c>
      <c r="H68" s="60">
        <v>6089.37</v>
      </c>
      <c r="I68" s="60"/>
      <c r="J68" s="60"/>
      <c r="K68" s="60"/>
      <c r="L68" s="60"/>
      <c r="M68" s="60"/>
      <c r="N68" s="60"/>
      <c r="O68" s="60"/>
      <c r="P68" s="60"/>
      <c r="Q68" s="60"/>
      <c r="R68" s="60"/>
      <c r="S68" s="60"/>
      <c r="T68" s="60"/>
      <c r="U68" s="67">
        <f>SUM(H68:I68)</f>
        <v>6089.37</v>
      </c>
    </row>
    <row r="69" spans="1:21" s="10" customFormat="1" ht="16.5" hidden="1" x14ac:dyDescent="0.3">
      <c r="A69" s="65" t="s">
        <v>39</v>
      </c>
      <c r="B69" s="17" t="s">
        <v>43</v>
      </c>
      <c r="C69" s="68" t="s">
        <v>44</v>
      </c>
      <c r="D69" s="15" t="s">
        <v>14</v>
      </c>
      <c r="E69" s="15" t="s">
        <v>15</v>
      </c>
      <c r="F69" s="15">
        <v>10.561</v>
      </c>
      <c r="G69" s="14" t="s">
        <v>46</v>
      </c>
      <c r="H69" s="60"/>
      <c r="I69" s="60"/>
      <c r="J69" s="60"/>
      <c r="K69" s="60"/>
      <c r="L69" s="60"/>
      <c r="M69" s="60"/>
      <c r="N69" s="60">
        <v>5514.9944850000002</v>
      </c>
      <c r="O69" s="60"/>
      <c r="P69" s="60"/>
      <c r="Q69" s="60"/>
      <c r="R69" s="60"/>
      <c r="S69" s="60"/>
      <c r="T69" s="60"/>
      <c r="U69" s="67">
        <f>SUM(N69)</f>
        <v>5514.9944850000002</v>
      </c>
    </row>
    <row r="70" spans="1:21" s="10" customFormat="1" ht="16.5" hidden="1" x14ac:dyDescent="0.3">
      <c r="A70" s="65" t="s">
        <v>39</v>
      </c>
      <c r="B70" s="17" t="s">
        <v>43</v>
      </c>
      <c r="C70" s="68" t="s">
        <v>44</v>
      </c>
      <c r="D70" s="15" t="s">
        <v>14</v>
      </c>
      <c r="E70" s="15" t="s">
        <v>15</v>
      </c>
      <c r="F70" s="15">
        <v>10.561</v>
      </c>
      <c r="G70" s="14" t="s">
        <v>46</v>
      </c>
      <c r="H70" s="60"/>
      <c r="I70" s="60"/>
      <c r="J70" s="60"/>
      <c r="K70" s="60"/>
      <c r="L70" s="60"/>
      <c r="M70" s="60"/>
      <c r="N70" s="60">
        <v>12753.135515</v>
      </c>
      <c r="O70" s="60"/>
      <c r="P70" s="60"/>
      <c r="Q70" s="60"/>
      <c r="R70" s="60"/>
      <c r="S70" s="60"/>
      <c r="T70" s="60"/>
      <c r="U70" s="67">
        <f>SUM(N70)</f>
        <v>12753.135515</v>
      </c>
    </row>
    <row r="71" spans="1:21" s="10" customFormat="1" ht="16.5" hidden="1" x14ac:dyDescent="0.3">
      <c r="A71" s="80" t="s">
        <v>102</v>
      </c>
      <c r="B71" s="17" t="s">
        <v>63</v>
      </c>
      <c r="C71" s="81" t="s">
        <v>103</v>
      </c>
      <c r="D71" s="82" t="s">
        <v>104</v>
      </c>
      <c r="E71" s="15" t="s">
        <v>105</v>
      </c>
      <c r="F71" s="79"/>
      <c r="G71" s="14"/>
      <c r="H71" s="60"/>
      <c r="I71" s="60"/>
      <c r="J71" s="60"/>
      <c r="K71" s="60"/>
      <c r="L71" s="60"/>
      <c r="M71" s="60"/>
      <c r="N71" s="60"/>
      <c r="O71" s="60"/>
      <c r="P71" s="60">
        <v>1943</v>
      </c>
      <c r="Q71" s="60"/>
      <c r="R71" s="60"/>
      <c r="S71" s="60"/>
      <c r="T71" s="60"/>
      <c r="U71" s="67">
        <f>P71</f>
        <v>1943</v>
      </c>
    </row>
    <row r="72" spans="1:21" s="10" customFormat="1" ht="16.5" hidden="1" x14ac:dyDescent="0.3">
      <c r="A72" s="80" t="s">
        <v>106</v>
      </c>
      <c r="B72" s="17" t="s">
        <v>63</v>
      </c>
      <c r="C72" s="83" t="s">
        <v>107</v>
      </c>
      <c r="D72" s="83" t="s">
        <v>108</v>
      </c>
      <c r="E72" s="15" t="s">
        <v>109</v>
      </c>
      <c r="F72" s="79"/>
      <c r="G72" s="14"/>
      <c r="H72" s="60"/>
      <c r="I72" s="60"/>
      <c r="J72" s="60"/>
      <c r="K72" s="60"/>
      <c r="L72" s="60"/>
      <c r="M72" s="60"/>
      <c r="N72" s="60"/>
      <c r="O72" s="60"/>
      <c r="P72" s="60">
        <v>5024.1899999999996</v>
      </c>
      <c r="Q72" s="60"/>
      <c r="R72" s="60"/>
      <c r="S72" s="60"/>
      <c r="T72" s="60"/>
      <c r="U72" s="67">
        <f t="shared" ref="U72:U74" si="3">P72</f>
        <v>5024.1899999999996</v>
      </c>
    </row>
    <row r="73" spans="1:21" s="10" customFormat="1" ht="16.5" hidden="1" x14ac:dyDescent="0.3">
      <c r="A73" s="80" t="s">
        <v>110</v>
      </c>
      <c r="B73" s="17" t="s">
        <v>63</v>
      </c>
      <c r="C73" s="84" t="s">
        <v>111</v>
      </c>
      <c r="D73" s="84" t="s">
        <v>112</v>
      </c>
      <c r="E73" s="15" t="s">
        <v>113</v>
      </c>
      <c r="F73" s="79"/>
      <c r="G73" s="14"/>
      <c r="H73" s="60"/>
      <c r="I73" s="60"/>
      <c r="J73" s="60"/>
      <c r="K73" s="60"/>
      <c r="L73" s="60"/>
      <c r="M73" s="60"/>
      <c r="N73" s="60"/>
      <c r="O73" s="60"/>
      <c r="P73" s="60">
        <v>6698.93</v>
      </c>
      <c r="Q73" s="60"/>
      <c r="R73" s="60"/>
      <c r="S73" s="60"/>
      <c r="T73" s="60"/>
      <c r="U73" s="67">
        <f t="shared" si="3"/>
        <v>6698.93</v>
      </c>
    </row>
    <row r="74" spans="1:21" s="10" customFormat="1" ht="16.5" hidden="1" x14ac:dyDescent="0.3">
      <c r="A74" s="80" t="s">
        <v>114</v>
      </c>
      <c r="B74" s="17" t="s">
        <v>63</v>
      </c>
      <c r="C74" s="85" t="s">
        <v>115</v>
      </c>
      <c r="D74" s="85" t="s">
        <v>116</v>
      </c>
      <c r="E74" s="15" t="s">
        <v>117</v>
      </c>
      <c r="F74" s="79"/>
      <c r="G74" s="14"/>
      <c r="H74" s="60"/>
      <c r="I74" s="60"/>
      <c r="J74" s="60"/>
      <c r="K74" s="60"/>
      <c r="L74" s="60"/>
      <c r="M74" s="60"/>
      <c r="N74" s="60"/>
      <c r="O74" s="60"/>
      <c r="P74" s="60">
        <v>6911.1</v>
      </c>
      <c r="Q74" s="60"/>
      <c r="R74" s="60"/>
      <c r="S74" s="60"/>
      <c r="T74" s="60"/>
      <c r="U74" s="67">
        <f t="shared" si="3"/>
        <v>6911.1</v>
      </c>
    </row>
    <row r="75" spans="1:21" s="10" customFormat="1" ht="16.5" hidden="1" x14ac:dyDescent="0.3">
      <c r="A75" s="80" t="s">
        <v>133</v>
      </c>
      <c r="B75" s="17" t="s">
        <v>63</v>
      </c>
      <c r="C75" s="15" t="s">
        <v>134</v>
      </c>
      <c r="D75" s="15" t="s">
        <v>135</v>
      </c>
      <c r="E75" s="15" t="s">
        <v>136</v>
      </c>
      <c r="F75" s="79"/>
      <c r="G75" s="14"/>
      <c r="H75" s="60"/>
      <c r="I75" s="60"/>
      <c r="J75" s="60"/>
      <c r="K75" s="60"/>
      <c r="L75" s="60"/>
      <c r="M75" s="60"/>
      <c r="N75" s="60"/>
      <c r="O75" s="60"/>
      <c r="P75" s="60"/>
      <c r="Q75" s="60"/>
      <c r="R75" s="60"/>
      <c r="S75" s="60">
        <v>84970.5</v>
      </c>
      <c r="T75" s="60"/>
      <c r="U75" s="67">
        <f>S75</f>
        <v>84970.5</v>
      </c>
    </row>
    <row r="76" spans="1:21" s="10" customFormat="1" ht="16.5" x14ac:dyDescent="0.3">
      <c r="A76" s="35"/>
      <c r="B76" s="45"/>
      <c r="C76" s="43"/>
      <c r="D76" s="43"/>
      <c r="E76" s="64"/>
      <c r="F76" s="36"/>
      <c r="G76" s="17"/>
      <c r="H76" s="60"/>
      <c r="I76" s="60"/>
      <c r="J76" s="60"/>
      <c r="K76" s="60"/>
      <c r="L76" s="60"/>
      <c r="M76" s="60"/>
      <c r="N76" s="60"/>
      <c r="O76" s="60"/>
      <c r="P76" s="60"/>
      <c r="Q76" s="60"/>
      <c r="R76" s="60"/>
      <c r="S76" s="60"/>
      <c r="T76" s="60"/>
      <c r="U76" s="67"/>
    </row>
    <row r="77" spans="1:21" s="10" customFormat="1" ht="16.5" x14ac:dyDescent="0.3">
      <c r="A77" s="22"/>
      <c r="B77" s="17"/>
      <c r="C77" s="31"/>
      <c r="D77" s="31"/>
      <c r="E77" s="33"/>
      <c r="F77" s="17"/>
      <c r="G77" s="17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0"/>
      <c r="U77" s="67"/>
    </row>
    <row r="78" spans="1:21" s="10" customFormat="1" ht="16.5" x14ac:dyDescent="0.3">
      <c r="A78" s="22" t="s">
        <v>0</v>
      </c>
      <c r="B78" s="22"/>
      <c r="C78" s="24"/>
      <c r="D78" s="24"/>
      <c r="E78" s="24"/>
      <c r="F78" s="24"/>
      <c r="G78" s="24"/>
      <c r="H78" s="40">
        <f>SUM(H68:H77)</f>
        <v>6089.37</v>
      </c>
      <c r="I78" s="40">
        <f>SUM(I23:I77)</f>
        <v>66565.3</v>
      </c>
      <c r="J78" s="40">
        <f>SUM(J29:J49)</f>
        <v>864190</v>
      </c>
      <c r="K78" s="40">
        <f>SUM(K9)</f>
        <v>320442.09000000003</v>
      </c>
      <c r="L78" s="40">
        <f>SUM(L7:L10)</f>
        <v>95000</v>
      </c>
      <c r="M78" s="40">
        <f>SUM(M53:M59)</f>
        <v>7405</v>
      </c>
      <c r="N78" s="40">
        <f>SUM(N63:N70)</f>
        <v>18268.13</v>
      </c>
      <c r="O78" s="40">
        <f>SUM(O30:O76)</f>
        <v>1128024</v>
      </c>
      <c r="P78" s="40">
        <f>SUM(P63:P76)</f>
        <v>20577.22</v>
      </c>
      <c r="Q78" s="40">
        <f>SUM(Q54:Q58)</f>
        <v>13999</v>
      </c>
      <c r="R78" s="40">
        <f>SUM(R64:R67)</f>
        <v>379050</v>
      </c>
      <c r="S78" s="40">
        <f>SUM(S75:S76)</f>
        <v>84970.5</v>
      </c>
      <c r="T78" s="40">
        <f>SUM(T63:T77)</f>
        <v>-349451</v>
      </c>
      <c r="U78" s="67"/>
    </row>
    <row r="79" spans="1:21" s="10" customFormat="1" ht="16.5" x14ac:dyDescent="0.3">
      <c r="A79" s="25"/>
      <c r="B79" s="25"/>
      <c r="C79" s="26"/>
      <c r="D79" s="26"/>
      <c r="E79" s="26"/>
      <c r="F79" s="26"/>
      <c r="G79" s="26"/>
      <c r="H79" s="27"/>
      <c r="I79" s="27"/>
      <c r="J79" s="27"/>
      <c r="K79" s="27"/>
      <c r="L79" s="27"/>
      <c r="M79" s="27"/>
      <c r="N79" s="27"/>
      <c r="O79" s="27"/>
      <c r="P79" s="27"/>
      <c r="Q79" s="27"/>
      <c r="R79" s="27"/>
      <c r="S79" s="27"/>
      <c r="T79" s="27"/>
      <c r="U79" s="28"/>
    </row>
    <row r="80" spans="1:21" s="10" customFormat="1" ht="16.5" x14ac:dyDescent="0.3">
      <c r="A80" s="21" t="s">
        <v>9</v>
      </c>
      <c r="C80" s="29"/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29"/>
      <c r="O80" s="29"/>
      <c r="P80" s="29"/>
      <c r="Q80" s="29"/>
      <c r="R80" s="29"/>
      <c r="S80" s="29"/>
      <c r="T80" s="29"/>
    </row>
    <row r="81" spans="1:20" s="10" customFormat="1" ht="16.5" hidden="1" x14ac:dyDescent="0.3">
      <c r="A81" s="21" t="s">
        <v>45</v>
      </c>
      <c r="C81" s="29"/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/>
      <c r="R81" s="29"/>
      <c r="S81" s="29"/>
      <c r="T81" s="29"/>
    </row>
    <row r="82" spans="1:20" s="10" customFormat="1" ht="16.5" hidden="1" x14ac:dyDescent="0.3">
      <c r="A82" s="25" t="s">
        <v>40</v>
      </c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</row>
    <row r="83" spans="1:20" ht="15" hidden="1" x14ac:dyDescent="0.25">
      <c r="A83" s="21" t="s">
        <v>56</v>
      </c>
    </row>
    <row r="84" spans="1:20" ht="15" hidden="1" x14ac:dyDescent="0.25">
      <c r="A84" s="25" t="s">
        <v>57</v>
      </c>
    </row>
    <row r="85" spans="1:20" ht="15" hidden="1" x14ac:dyDescent="0.25">
      <c r="A85" s="21" t="s">
        <v>60</v>
      </c>
    </row>
    <row r="86" spans="1:20" ht="15" hidden="1" x14ac:dyDescent="0.25">
      <c r="A86" s="25" t="s">
        <v>61</v>
      </c>
    </row>
    <row r="87" spans="1:20" ht="15" hidden="1" x14ac:dyDescent="0.25">
      <c r="A87" s="21" t="s">
        <v>73</v>
      </c>
    </row>
    <row r="88" spans="1:20" ht="15" hidden="1" x14ac:dyDescent="0.25">
      <c r="A88" s="25" t="s">
        <v>74</v>
      </c>
    </row>
    <row r="89" spans="1:20" ht="15" hidden="1" x14ac:dyDescent="0.25">
      <c r="A89" s="21" t="s">
        <v>80</v>
      </c>
    </row>
    <row r="90" spans="1:20" ht="15" hidden="1" x14ac:dyDescent="0.25">
      <c r="A90" s="25" t="s">
        <v>79</v>
      </c>
    </row>
    <row r="91" spans="1:20" ht="15" hidden="1" x14ac:dyDescent="0.25">
      <c r="A91" s="21" t="s">
        <v>83</v>
      </c>
    </row>
    <row r="92" spans="1:20" ht="15" hidden="1" x14ac:dyDescent="0.25">
      <c r="A92" s="25" t="s">
        <v>82</v>
      </c>
    </row>
    <row r="93" spans="1:20" ht="15" hidden="1" x14ac:dyDescent="0.25">
      <c r="A93" s="21" t="s">
        <v>90</v>
      </c>
    </row>
    <row r="94" spans="1:20" ht="15" hidden="1" x14ac:dyDescent="0.25">
      <c r="A94" s="25" t="s">
        <v>40</v>
      </c>
    </row>
    <row r="95" spans="1:20" ht="15" hidden="1" x14ac:dyDescent="0.25">
      <c r="A95" s="21" t="s">
        <v>98</v>
      </c>
    </row>
    <row r="96" spans="1:20" ht="15" hidden="1" x14ac:dyDescent="0.25">
      <c r="A96" s="25" t="s">
        <v>97</v>
      </c>
    </row>
    <row r="97" spans="1:1" ht="15" hidden="1" x14ac:dyDescent="0.25">
      <c r="A97" s="21" t="s">
        <v>101</v>
      </c>
    </row>
    <row r="98" spans="1:1" ht="15" hidden="1" x14ac:dyDescent="0.25">
      <c r="A98" s="25" t="s">
        <v>100</v>
      </c>
    </row>
    <row r="99" spans="1:1" ht="15" hidden="1" x14ac:dyDescent="0.25">
      <c r="A99" s="21" t="s">
        <v>118</v>
      </c>
    </row>
    <row r="100" spans="1:1" ht="15" hidden="1" x14ac:dyDescent="0.25">
      <c r="A100" s="25" t="s">
        <v>82</v>
      </c>
    </row>
    <row r="101" spans="1:1" ht="15" hidden="1" x14ac:dyDescent="0.25">
      <c r="A101" s="21" t="s">
        <v>124</v>
      </c>
    </row>
    <row r="102" spans="1:1" ht="15" hidden="1" x14ac:dyDescent="0.25">
      <c r="A102" s="25" t="s">
        <v>123</v>
      </c>
    </row>
    <row r="103" spans="1:1" ht="15" hidden="1" x14ac:dyDescent="0.25">
      <c r="A103" s="21" t="s">
        <v>131</v>
      </c>
    </row>
    <row r="104" spans="1:1" ht="15" hidden="1" x14ac:dyDescent="0.25">
      <c r="A104" s="25" t="s">
        <v>132</v>
      </c>
    </row>
    <row r="105" spans="1:1" ht="15" x14ac:dyDescent="0.25">
      <c r="A105" s="21" t="s">
        <v>138</v>
      </c>
    </row>
    <row r="106" spans="1:1" ht="15" x14ac:dyDescent="0.25">
      <c r="A106" s="25" t="s">
        <v>139</v>
      </c>
    </row>
    <row r="113" spans="1:1" ht="15" x14ac:dyDescent="0.25">
      <c r="A113" s="21" t="s">
        <v>35</v>
      </c>
    </row>
    <row r="114" spans="1:1" ht="15" x14ac:dyDescent="0.25">
      <c r="A114" s="61" t="s">
        <v>37</v>
      </c>
    </row>
    <row r="115" spans="1:1" ht="15" x14ac:dyDescent="0.25">
      <c r="A115" s="21" t="s">
        <v>36</v>
      </c>
    </row>
    <row r="116" spans="1:1" ht="15" x14ac:dyDescent="0.25">
      <c r="A116" s="62" t="s">
        <v>38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EC5C549-823F-4190-B352-0EC80412137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978FE3D-3422-4CC3-9820-78A02D10A6A2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C75D6DF2-8770-4883-B32E-1401D216ABF4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NEW BEDFORD</vt:lpstr>
      <vt:lpstr>'NEW BEDFORD'!Print_Area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Howard, Patricia (EOL)</cp:lastModifiedBy>
  <cp:lastPrinted>2019-01-09T16:51:38Z</cp:lastPrinted>
  <dcterms:created xsi:type="dcterms:W3CDTF">2000-04-13T13:33:42Z</dcterms:created>
  <dcterms:modified xsi:type="dcterms:W3CDTF">2025-03-20T13:51:15Z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