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EW BEDFORD/"/>
    </mc:Choice>
  </mc:AlternateContent>
  <xr:revisionPtr revIDLastSave="0" documentId="8_{B07B3A0C-CC1A-4B1E-8E7E-D7B535D7760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NEW BEDFORD" sheetId="2" r:id="rId1"/>
  </sheets>
  <definedNames>
    <definedName name="_xlnm.Print_Area" localSheetId="0">'NEW BEDFORD'!$A$1:$H$85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3" i="2" l="1"/>
  <c r="Z79" i="2"/>
  <c r="X79" i="2"/>
  <c r="X83" i="2" s="1"/>
  <c r="Z80" i="2"/>
  <c r="W83" i="2"/>
  <c r="V83" i="2"/>
  <c r="Z78" i="2"/>
  <c r="Z77" i="2"/>
  <c r="U76" i="2"/>
  <c r="U83" i="2" s="1"/>
  <c r="Z76" i="2" l="1"/>
  <c r="T83" i="2"/>
  <c r="Z65" i="2"/>
  <c r="Z75" i="2"/>
  <c r="S83" i="2"/>
  <c r="R66" i="2"/>
  <c r="Z66" i="2" s="1"/>
  <c r="R64" i="2"/>
  <c r="Z64" i="2" s="1"/>
  <c r="Z67" i="2"/>
  <c r="Z56" i="2"/>
  <c r="Q83" i="2"/>
  <c r="Z72" i="2"/>
  <c r="Z73" i="2"/>
  <c r="Z74" i="2"/>
  <c r="Z71" i="2"/>
  <c r="P83" i="2"/>
  <c r="O37" i="2"/>
  <c r="Z37" i="2" s="1"/>
  <c r="Z40" i="2"/>
  <c r="Z38" i="2"/>
  <c r="Z36" i="2"/>
  <c r="O39" i="2"/>
  <c r="Z39" i="2" s="1"/>
  <c r="O35" i="2"/>
  <c r="O83" i="2" l="1"/>
  <c r="R83" i="2"/>
  <c r="Z35" i="2"/>
  <c r="N83" i="2"/>
  <c r="Z70" i="2"/>
  <c r="Z69" i="2"/>
  <c r="M83" i="2"/>
  <c r="Z55" i="2"/>
  <c r="Z8" i="2"/>
  <c r="L83" i="2"/>
  <c r="Z9" i="2"/>
  <c r="K83" i="2"/>
  <c r="J33" i="2"/>
  <c r="J31" i="2"/>
  <c r="J83" i="2" l="1"/>
  <c r="Z32" i="2"/>
  <c r="Z33" i="2"/>
  <c r="Z34" i="2"/>
  <c r="Z43" i="2"/>
  <c r="Z44" i="2"/>
  <c r="Z31" i="2"/>
  <c r="Z24" i="2"/>
  <c r="I23" i="2"/>
  <c r="H83" i="2"/>
  <c r="Z68" i="2"/>
  <c r="I83" i="2" l="1"/>
  <c r="Z23" i="2"/>
</calcChain>
</file>

<file path=xl/sharedStrings.xml><?xml version="1.0" encoding="utf-8"?>
<sst xmlns="http://schemas.openxmlformats.org/spreadsheetml/2006/main" count="276" uniqueCount="166">
  <si>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</si>
  <si>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</si>
  <si>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</si>
  <si>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</si>
  <si>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</si>
  <si>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</si>
  <si>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</si>
  <si>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</si>
  <si>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</si>
  <si>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</si>
  <si>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</si>
  <si>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</si>
  <si>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</si>
  <si>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</si>
  <si>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</si>
  <si>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</si>
  <si>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</si>
  <si>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</si>
  <si>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</si>
  <si>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</si>
  <si>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</si>
  <si>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</si>
  <si>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</si>
  <si>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</si>
  <si>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</si>
  <si>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</si>
  <si>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</si>
  <si>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</si>
  <si>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</si>
  <si>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</si>
  <si>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</si>
  <si>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</si>
  <si>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</si>
  <si>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</si>
  <si>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</si>
  <si>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</si>
  <si>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</si>
  <si>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</si>
  <si>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</si>
  <si>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</si>
  <si>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</si>
  <si>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</si>
  <si>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</si>
  <si>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</si>
  <si>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</si>
  <si>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</si>
  <si>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</si>
  <si>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</si>
  <si>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</si>
  <si>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</si>
  <si>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</si>
  <si>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</si>
  <si>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</si>
  <si>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</si>
  <si>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</si>
  <si>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</si>
  <si>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</si>
  <si>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</si>
  <si>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</si>
  <si>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</si>
  <si>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</si>
  <si>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</si>
  <si>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</si>
  <si>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</si>
  <si>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</si>
  <si>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</si>
  <si>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</si>
  <si>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</si>
  <si>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</si>
  <si>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</si>
  <si>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</si>
  <si>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</si>
  <si>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</si>
  <si>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</si>
  <si>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</si>
  <si>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</si>
  <si>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</si>
  <si>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</si>
  <si>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</si>
  <si>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</si>
  <si>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</si>
  <si>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</si>
  <si>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</si>
  <si>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</si>
  <si>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</si>
  <si>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</si>
  <si>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</si>
  <si>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</si>
  <si>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</si>
  <si>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</si>
  <si>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</si>
  <si>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</si>
  <si>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</si>
  <si>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</si>
  <si>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</si>
  <si>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</si>
  <si>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</si>
  <si>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</si>
  <si>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</si>
  <si>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</si>
  <si>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</si>
  <si>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</si>
  <si>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</si>
  <si>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</si>
  <si>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</si>
  <si>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</si>
  <si>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</si>
  <si>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</si>
  <si>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</si>
  <si>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</si>
  <si>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</si>
  <si>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</si>
  <si>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</si>
  <si>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</si>
  <si>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</si>
  <si>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</si>
  <si>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</si>
  <si>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</si>
  <si>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 DECEMBER 23, 2024</t>
  </si>
  <si>
    <t xml:space="preserve">JVSG FY25 Infrastructure 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</si>
  <si>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</si>
  <si>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</si>
  <si>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</si>
  <si>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</si>
  <si>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</si>
  <si>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</si>
  <si>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</si>
  <si>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JULY 1, 2025-JUNE 30, 2026</t>
  </si>
  <si>
    <t>WP 10%</t>
  </si>
  <si>
    <t>K107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</si>
  <si>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</si>
  <si>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</si>
  <si>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</si>
  <si>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</si>
  <si>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</si>
  <si>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</si>
  <si>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</si>
  <si>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</si>
  <si>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BUDGET #12 FY25 MARCH 20, 2025</t>
  </si>
  <si>
    <t>TO REVISE WP 90% FOR RETAINED AMOUNT</t>
  </si>
  <si>
    <t>BUDGET #13 FY25</t>
  </si>
  <si>
    <t>OCTOBER 1,2024-JUNE 30, 2025</t>
  </si>
  <si>
    <t>WKFO107425</t>
  </si>
  <si>
    <t>7002-1074</t>
  </si>
  <si>
    <t>EDCS</t>
  </si>
  <si>
    <t>JULY 1, 2025-DECEMBER 31, 2025</t>
  </si>
  <si>
    <t>PART 2A:  MCC CAPACITY-EA SHELTER SUPPLEMENTAL FUNDING</t>
  </si>
  <si>
    <t>BUDGET #13 FY25 APRIL 16, 2025</t>
  </si>
  <si>
    <t>TO ADD SHELTER FUNDS</t>
  </si>
  <si>
    <t>BUDGET #14 FY25</t>
  </si>
  <si>
    <t>BUDGET #14 FY25 MAY 1, 2025</t>
  </si>
  <si>
    <t>NATIONAL SCSEP</t>
  </si>
  <si>
    <t>DCSSCSEP25</t>
  </si>
  <si>
    <t>7003-0006</t>
  </si>
  <si>
    <t>K246</t>
  </si>
  <si>
    <t>BUDGET #15  FY25</t>
  </si>
  <si>
    <t>BUDGET #15  FY25 MAY 2, 2025</t>
  </si>
  <si>
    <t>TO ADD WPP EXPANSION FUNDS</t>
  </si>
  <si>
    <t>BUDGET #16  FY25 MAY 15, 2025</t>
  </si>
  <si>
    <t>BUDGET #16 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</si>
  <si>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</si>
  <si>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</si>
  <si>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#17  FY25</t>
  </si>
  <si>
    <t>TO ADJUST WPP EXPANSION FUNDS</t>
  </si>
  <si>
    <t>Please note, there will be a revision in FY26 to not only add the FY26 funds 
but any balances in FY25 will also be rolled into FY26</t>
  </si>
  <si>
    <t>BUDGET #17 FY25 JUNE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</si>
</sst>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6" fillId="2" borderId="0" xfId="0" applyFont="1" applyFill="1" applyAlignment="1">
      <alignment horizontal="left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3"/>
  <sheetViews>
    <sheetView tabSelected="1" topLeftCell="A62" zoomScale="120" zoomScaleNormal="120" workbookViewId="0">
      <selection activeCell="A63" sqref="A63"/>
    </sheetView>
  </sheetViews>
  <sheetFormatPr defaultColWidth="9.15234375" defaultRowHeight="12" x14ac:dyDescent="0.35"/>
  <cols>
    <col min="1" max="1" width="83.46093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8.23046875" style="2" customWidth="1"/>
    <col min="7" max="7" width="25.07421875" style="2" customWidth="1"/>
    <col min="8" max="8" width="14" style="2" hidden="1" customWidth="1"/>
    <col min="9" max="9" width="12.921875" style="2" hidden="1" customWidth="1"/>
    <col min="10" max="13" width="18" style="2" hidden="1" customWidth="1"/>
    <col min="14" max="15" width="18.84375" style="2" hidden="1" customWidth="1"/>
    <col min="16" max="17" width="18" style="2" hidden="1" customWidth="1"/>
    <col min="18" max="20" width="14.53515625" style="2" hidden="1" customWidth="1"/>
    <col min="21" max="24" width="14.4609375" style="2" hidden="1" customWidth="1"/>
    <col min="25" max="25" width="14.4609375" style="2" customWidth="1"/>
    <col min="26" max="26" width="12.3046875" style="3" hidden="1" customWidth="1"/>
    <col min="27" max="27" width="16.921875" style="3" customWidth="1"/>
    <col min="28" max="28" width="10.4609375" style="3" bestFit="1" customWidth="1"/>
    <col min="29" max="16384" width="9.15234375" style="3"/>
  </cols>
  <sheetData>
    <row r="1" spans="1:27" ht="20.149999999999999" x14ac:dyDescent="0.5">
      <c r="A1" s="3" t="s">
        <v>11</v>
      </c>
      <c r="B1" s="92" t="s">
        <v>10</v>
      </c>
      <c r="C1" s="93"/>
      <c r="D1" s="93"/>
      <c r="E1" s="93"/>
      <c r="F1" s="93"/>
      <c r="G1" s="93"/>
      <c r="H1" s="93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7" ht="20.149999999999999" x14ac:dyDescent="0.5">
      <c r="B2" s="6"/>
      <c r="C2" s="6"/>
      <c r="D2" s="6"/>
      <c r="E2" s="7"/>
      <c r="F2" s="7"/>
      <c r="G2" s="7"/>
    </row>
    <row r="3" spans="1:27" ht="20.149999999999999" x14ac:dyDescent="0.5">
      <c r="A3" s="4" t="s">
        <v>12</v>
      </c>
      <c r="B3" s="6" t="s">
        <v>7</v>
      </c>
      <c r="C3" s="1"/>
    </row>
    <row r="4" spans="1:27" ht="20.6" thickBot="1" x14ac:dyDescent="0.55000000000000004">
      <c r="A4" s="4"/>
      <c r="B4" s="5"/>
      <c r="C4" s="1"/>
    </row>
    <row r="5" spans="1:27" s="10" customFormat="1" ht="50.15" customHeight="1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50" t="s">
        <v>99</v>
      </c>
      <c r="Q5" s="50" t="s">
        <v>121</v>
      </c>
      <c r="R5" s="50" t="s">
        <v>122</v>
      </c>
      <c r="S5" s="50" t="s">
        <v>130</v>
      </c>
      <c r="T5" s="50" t="s">
        <v>137</v>
      </c>
      <c r="U5" s="50" t="s">
        <v>140</v>
      </c>
      <c r="V5" s="50" t="s">
        <v>149</v>
      </c>
      <c r="W5" s="50" t="s">
        <v>155</v>
      </c>
      <c r="X5" s="50" t="s">
        <v>159</v>
      </c>
      <c r="Y5" s="50" t="s">
        <v>162</v>
      </c>
      <c r="Z5" s="30" t="s">
        <v>6</v>
      </c>
    </row>
    <row r="6" spans="1:27" s="10" customFormat="1" ht="14.6" hidden="1" x14ac:dyDescent="0.4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6"/>
    </row>
    <row r="7" spans="1:27" s="10" customFormat="1" ht="14.6" hidden="1" x14ac:dyDescent="0.4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7"/>
    </row>
    <row r="8" spans="1:27" s="10" customFormat="1" ht="15" hidden="1" x14ac:dyDescent="0.4">
      <c r="A8" s="56" t="s">
        <v>76</v>
      </c>
      <c r="B8" s="48" t="s">
        <v>49</v>
      </c>
      <c r="C8" s="72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1">
        <v>95000</v>
      </c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67">
        <f>SUM(L8)</f>
        <v>95000</v>
      </c>
    </row>
    <row r="9" spans="1:27" s="10" customFormat="1" ht="14.6" hidden="1" x14ac:dyDescent="0.4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1">
        <v>320442.09000000003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67">
        <f>K9</f>
        <v>320442.09000000003</v>
      </c>
      <c r="AA9" s="66"/>
    </row>
    <row r="10" spans="1:27" s="10" customFormat="1" ht="14.6" hidden="1" x14ac:dyDescent="0.4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7"/>
    </row>
    <row r="11" spans="1:27" s="21" customFormat="1" ht="14.6" hidden="1" x14ac:dyDescent="0.4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7"/>
    </row>
    <row r="12" spans="1:27" s="10" customFormat="1" ht="14.6" hidden="1" x14ac:dyDescent="0.4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7"/>
    </row>
    <row r="13" spans="1:27" s="21" customFormat="1" ht="14.6" hidden="1" x14ac:dyDescent="0.4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7"/>
    </row>
    <row r="14" spans="1:27" s="21" customFormat="1" ht="14.6" hidden="1" x14ac:dyDescent="0.4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7"/>
    </row>
    <row r="15" spans="1:27" s="10" customFormat="1" ht="14.6" hidden="1" x14ac:dyDescent="0.4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7"/>
    </row>
    <row r="16" spans="1:27" s="10" customFormat="1" ht="14.6" hidden="1" x14ac:dyDescent="0.4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7"/>
    </row>
    <row r="17" spans="1:26" s="10" customFormat="1" ht="14.6" hidden="1" x14ac:dyDescent="0.4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7"/>
    </row>
    <row r="18" spans="1:26" s="10" customFormat="1" ht="14.6" hidden="1" x14ac:dyDescent="0.4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7"/>
    </row>
    <row r="19" spans="1:26" s="10" customFormat="1" ht="14.6" x14ac:dyDescent="0.4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7"/>
    </row>
    <row r="20" spans="1:26" s="10" customFormat="1" ht="14.6" x14ac:dyDescent="0.4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7"/>
    </row>
    <row r="21" spans="1:26" s="10" customFormat="1" ht="14.6" hidden="1" x14ac:dyDescent="0.4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7"/>
    </row>
    <row r="22" spans="1:26" s="10" customFormat="1" ht="14.6" hidden="1" x14ac:dyDescent="0.4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7"/>
    </row>
    <row r="23" spans="1:26" s="10" customFormat="1" ht="15.45" hidden="1" x14ac:dyDescent="0.4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0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>
        <v>131300.3224225931</v>
      </c>
      <c r="X23" s="60"/>
      <c r="Y23" s="60"/>
      <c r="Z23" s="67">
        <f>SUM(I23:W23)</f>
        <v>197864.62242259312</v>
      </c>
    </row>
    <row r="24" spans="1:26" s="10" customFormat="1" ht="15.45" hidden="1" x14ac:dyDescent="0.4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0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7">
        <f>SUM(I24)</f>
        <v>1</v>
      </c>
    </row>
    <row r="25" spans="1:26" s="10" customFormat="1" ht="14.6" hidden="1" x14ac:dyDescent="0.4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7"/>
    </row>
    <row r="26" spans="1:26" s="10" customFormat="1" ht="14.6" hidden="1" x14ac:dyDescent="0.4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7"/>
    </row>
    <row r="27" spans="1:26" s="10" customFormat="1" ht="14.6" hidden="1" x14ac:dyDescent="0.4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7"/>
    </row>
    <row r="28" spans="1:26" s="10" customFormat="1" ht="14.6" hidden="1" x14ac:dyDescent="0.4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7"/>
    </row>
    <row r="29" spans="1:26" s="10" customFormat="1" ht="14.6" hidden="1" x14ac:dyDescent="0.4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7"/>
    </row>
    <row r="30" spans="1:26" s="10" customFormat="1" ht="14.6" hidden="1" x14ac:dyDescent="0.4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67"/>
    </row>
    <row r="31" spans="1:26" s="10" customFormat="1" ht="14.6" hidden="1" x14ac:dyDescent="0.4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67">
        <f>SUM(J31)</f>
        <v>734541</v>
      </c>
    </row>
    <row r="32" spans="1:26" s="10" customFormat="1" ht="14.6" hidden="1" x14ac:dyDescent="0.4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67">
        <f t="shared" ref="Z32:Z44" si="0">SUM(J32)</f>
        <v>1</v>
      </c>
    </row>
    <row r="33" spans="1:26" s="10" customFormat="1" ht="14.6" hidden="1" x14ac:dyDescent="0.4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67">
        <f t="shared" si="0"/>
        <v>129647</v>
      </c>
    </row>
    <row r="34" spans="1:26" s="21" customFormat="1" ht="14.6" hidden="1" x14ac:dyDescent="0.4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67">
        <f t="shared" si="0"/>
        <v>1</v>
      </c>
    </row>
    <row r="35" spans="1:26" s="21" customFormat="1" ht="14.6" hidden="1" x14ac:dyDescent="0.4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78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67">
        <f t="shared" ref="Z35:Z40" si="1">O35</f>
        <v>529829</v>
      </c>
    </row>
    <row r="36" spans="1:26" s="21" customFormat="1" ht="14.6" hidden="1" x14ac:dyDescent="0.4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78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67">
        <f t="shared" si="1"/>
        <v>1</v>
      </c>
    </row>
    <row r="37" spans="1:26" s="21" customFormat="1" ht="14.6" hidden="1" x14ac:dyDescent="0.4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78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67">
        <f t="shared" si="1"/>
        <v>128950</v>
      </c>
    </row>
    <row r="38" spans="1:26" s="21" customFormat="1" ht="14.6" hidden="1" x14ac:dyDescent="0.4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78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67">
        <f t="shared" si="1"/>
        <v>1</v>
      </c>
    </row>
    <row r="39" spans="1:26" s="21" customFormat="1" ht="14.6" hidden="1" x14ac:dyDescent="0.4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78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67">
        <f t="shared" si="1"/>
        <v>469242</v>
      </c>
    </row>
    <row r="40" spans="1:26" s="21" customFormat="1" ht="14.6" hidden="1" x14ac:dyDescent="0.4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78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67">
        <f t="shared" si="1"/>
        <v>1</v>
      </c>
    </row>
    <row r="41" spans="1:26" s="21" customFormat="1" ht="15.9" hidden="1" x14ac:dyDescent="0.45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67"/>
    </row>
    <row r="42" spans="1:26" s="21" customFormat="1" ht="15.9" hidden="1" x14ac:dyDescent="0.45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67"/>
    </row>
    <row r="43" spans="1:26" s="10" customFormat="1" ht="14.6" hidden="1" x14ac:dyDescent="0.4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67">
        <f t="shared" si="0"/>
        <v>0</v>
      </c>
    </row>
    <row r="44" spans="1:26" s="10" customFormat="1" ht="14.6" hidden="1" x14ac:dyDescent="0.4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67">
        <f t="shared" si="0"/>
        <v>0</v>
      </c>
    </row>
    <row r="45" spans="1:26" s="10" customFormat="1" ht="14.6" hidden="1" x14ac:dyDescent="0.4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67"/>
    </row>
    <row r="46" spans="1:26" s="10" customFormat="1" ht="14.6" hidden="1" x14ac:dyDescent="0.4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67"/>
    </row>
    <row r="47" spans="1:26" s="10" customFormat="1" ht="14.6" hidden="1" x14ac:dyDescent="0.4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67"/>
    </row>
    <row r="48" spans="1:26" s="10" customFormat="1" ht="14.6" hidden="1" x14ac:dyDescent="0.4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67"/>
    </row>
    <row r="49" spans="1:26" s="10" customFormat="1" ht="18.45" hidden="1" x14ac:dyDescent="0.4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67"/>
    </row>
    <row r="50" spans="1:26" s="10" customFormat="1" ht="14.6" hidden="1" x14ac:dyDescent="0.4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67"/>
    </row>
    <row r="51" spans="1:26" s="10" customFormat="1" ht="14.6" hidden="1" x14ac:dyDescent="0.4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67"/>
    </row>
    <row r="52" spans="1:26" s="21" customFormat="1" ht="14.6" hidden="1" x14ac:dyDescent="0.4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67"/>
    </row>
    <row r="53" spans="1:26" s="21" customFormat="1" ht="14.6" hidden="1" x14ac:dyDescent="0.4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67"/>
    </row>
    <row r="54" spans="1:26" s="21" customFormat="1" ht="14.6" hidden="1" x14ac:dyDescent="0.4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67"/>
    </row>
    <row r="55" spans="1:26" s="21" customFormat="1" ht="15.9" hidden="1" x14ac:dyDescent="0.45">
      <c r="A55" s="73" t="s">
        <v>89</v>
      </c>
      <c r="B55" s="74" t="s">
        <v>85</v>
      </c>
      <c r="C55" s="69" t="s">
        <v>86</v>
      </c>
      <c r="D55" s="55" t="s">
        <v>87</v>
      </c>
      <c r="E55" s="75" t="s">
        <v>88</v>
      </c>
      <c r="F55" s="76">
        <v>17.800999999999998</v>
      </c>
      <c r="G55" s="77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67">
        <f>SUM(M55)</f>
        <v>7405</v>
      </c>
    </row>
    <row r="56" spans="1:26" s="21" customFormat="1" ht="15.45" hidden="1" x14ac:dyDescent="0.4">
      <c r="A56" s="86" t="s">
        <v>119</v>
      </c>
      <c r="B56" s="17" t="s">
        <v>63</v>
      </c>
      <c r="C56" s="87" t="s">
        <v>86</v>
      </c>
      <c r="D56" s="31" t="s">
        <v>87</v>
      </c>
      <c r="E56" s="33" t="s">
        <v>120</v>
      </c>
      <c r="F56" s="30">
        <v>17.800999999999998</v>
      </c>
      <c r="G56" s="88" t="s">
        <v>28</v>
      </c>
      <c r="H56" s="41"/>
      <c r="I56" s="41"/>
      <c r="J56" s="41"/>
      <c r="K56" s="41"/>
      <c r="L56" s="41"/>
      <c r="M56" s="41"/>
      <c r="N56" s="41"/>
      <c r="O56" s="41"/>
      <c r="P56" s="41"/>
      <c r="Q56" s="41">
        <v>13999</v>
      </c>
      <c r="R56" s="41"/>
      <c r="S56" s="41"/>
      <c r="T56" s="41"/>
      <c r="U56" s="41"/>
      <c r="V56" s="41"/>
      <c r="W56" s="41"/>
      <c r="X56" s="41"/>
      <c r="Y56" s="41"/>
      <c r="Z56" s="67">
        <f>Q56</f>
        <v>13999</v>
      </c>
    </row>
    <row r="57" spans="1:26" s="21" customFormat="1" ht="14.6" hidden="1" x14ac:dyDescent="0.4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67"/>
    </row>
    <row r="58" spans="1:26" s="21" customFormat="1" ht="14.6" hidden="1" x14ac:dyDescent="0.4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67"/>
    </row>
    <row r="59" spans="1:26" s="21" customFormat="1" ht="14.6" hidden="1" x14ac:dyDescent="0.4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7"/>
    </row>
    <row r="60" spans="1:26" s="21" customFormat="1" ht="14.6" hidden="1" x14ac:dyDescent="0.4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67"/>
    </row>
    <row r="61" spans="1:26" s="21" customFormat="1" ht="14.6" x14ac:dyDescent="0.4">
      <c r="A61" s="20"/>
      <c r="B61" s="11"/>
      <c r="C61" s="14"/>
      <c r="D61" s="14"/>
      <c r="E61" s="14"/>
      <c r="F61" s="12"/>
      <c r="G61" s="12"/>
      <c r="H61" s="19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67"/>
    </row>
    <row r="62" spans="1:26" s="21" customFormat="1" ht="14.6" x14ac:dyDescent="0.4">
      <c r="A62" s="9" t="s">
        <v>8</v>
      </c>
      <c r="B62" s="11"/>
      <c r="C62" s="14"/>
      <c r="D62" s="14"/>
      <c r="E62" s="14"/>
      <c r="F62" s="12"/>
      <c r="G62" s="12"/>
      <c r="H62" s="19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67"/>
    </row>
    <row r="63" spans="1:26" s="21" customFormat="1" ht="14.6" x14ac:dyDescent="0.4">
      <c r="A63" s="15" t="s">
        <v>41</v>
      </c>
      <c r="B63" s="11"/>
      <c r="C63" s="14"/>
      <c r="D63" s="14"/>
      <c r="E63" s="63"/>
      <c r="F63" s="12"/>
      <c r="G63" s="12"/>
      <c r="H63" s="19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67"/>
    </row>
    <row r="64" spans="1:26" s="21" customFormat="1" ht="14.6" hidden="1" x14ac:dyDescent="0.4">
      <c r="A64" s="37" t="s">
        <v>125</v>
      </c>
      <c r="B64" s="17" t="s">
        <v>49</v>
      </c>
      <c r="C64" s="15" t="s">
        <v>126</v>
      </c>
      <c r="D64" s="15" t="s">
        <v>19</v>
      </c>
      <c r="E64" s="15" t="s">
        <v>20</v>
      </c>
      <c r="F64" s="17">
        <v>17.207000000000001</v>
      </c>
      <c r="G64" s="47" t="s">
        <v>29</v>
      </c>
      <c r="H64" s="19"/>
      <c r="I64" s="71"/>
      <c r="J64" s="71"/>
      <c r="K64" s="71"/>
      <c r="L64" s="71"/>
      <c r="M64" s="71"/>
      <c r="N64" s="71"/>
      <c r="O64" s="71"/>
      <c r="P64" s="71"/>
      <c r="Q64" s="71"/>
      <c r="R64" s="71">
        <f>349451-1</f>
        <v>349450</v>
      </c>
      <c r="S64" s="71"/>
      <c r="T64" s="71">
        <v>-349450</v>
      </c>
      <c r="U64" s="71"/>
      <c r="V64" s="71"/>
      <c r="W64" s="71"/>
      <c r="X64" s="71"/>
      <c r="Y64" s="71"/>
      <c r="Z64" s="67">
        <f>SUM(R64:T64)</f>
        <v>0</v>
      </c>
    </row>
    <row r="65" spans="1:26" s="21" customFormat="1" ht="14.6" hidden="1" x14ac:dyDescent="0.4">
      <c r="A65" s="37" t="s">
        <v>125</v>
      </c>
      <c r="B65" s="17" t="s">
        <v>127</v>
      </c>
      <c r="C65" s="15" t="s">
        <v>126</v>
      </c>
      <c r="D65" s="15" t="s">
        <v>19</v>
      </c>
      <c r="E65" s="15" t="s">
        <v>20</v>
      </c>
      <c r="F65" s="17">
        <v>17.207000000000001</v>
      </c>
      <c r="G65" s="47" t="s">
        <v>29</v>
      </c>
      <c r="H65" s="19"/>
      <c r="I65" s="71"/>
      <c r="J65" s="71"/>
      <c r="K65" s="71"/>
      <c r="L65" s="71"/>
      <c r="M65" s="71"/>
      <c r="N65" s="71"/>
      <c r="O65" s="71"/>
      <c r="P65" s="71"/>
      <c r="Q65" s="71"/>
      <c r="R65" s="71">
        <v>1</v>
      </c>
      <c r="S65" s="71"/>
      <c r="T65" s="71">
        <v>-1</v>
      </c>
      <c r="U65" s="71"/>
      <c r="V65" s="71"/>
      <c r="W65" s="71"/>
      <c r="X65" s="71"/>
      <c r="Y65" s="71"/>
      <c r="Z65" s="67">
        <f>SUM(R65:T65)</f>
        <v>0</v>
      </c>
    </row>
    <row r="66" spans="1:26" s="21" customFormat="1" ht="14.6" hidden="1" x14ac:dyDescent="0.4">
      <c r="A66" s="22" t="s">
        <v>128</v>
      </c>
      <c r="B66" s="17" t="s">
        <v>49</v>
      </c>
      <c r="C66" s="15" t="s">
        <v>126</v>
      </c>
      <c r="D66" s="15" t="s">
        <v>19</v>
      </c>
      <c r="E66" s="15" t="s">
        <v>129</v>
      </c>
      <c r="F66" s="17">
        <v>17.207000000000001</v>
      </c>
      <c r="G66" s="47" t="s">
        <v>29</v>
      </c>
      <c r="H66" s="19"/>
      <c r="I66" s="71"/>
      <c r="J66" s="71"/>
      <c r="K66" s="71"/>
      <c r="L66" s="71"/>
      <c r="M66" s="71"/>
      <c r="N66" s="71"/>
      <c r="O66" s="71"/>
      <c r="P66" s="71"/>
      <c r="Q66" s="71"/>
      <c r="R66" s="71">
        <f>29599-1</f>
        <v>29598</v>
      </c>
      <c r="S66" s="71"/>
      <c r="T66" s="71"/>
      <c r="U66" s="71"/>
      <c r="V66" s="71"/>
      <c r="W66" s="71"/>
      <c r="X66" s="71"/>
      <c r="Y66" s="71"/>
      <c r="Z66" s="67">
        <f t="shared" ref="Z66:Z67" si="2">R66</f>
        <v>29598</v>
      </c>
    </row>
    <row r="67" spans="1:26" s="21" customFormat="1" ht="14.6" hidden="1" x14ac:dyDescent="0.4">
      <c r="A67" s="22" t="s">
        <v>128</v>
      </c>
      <c r="B67" s="17" t="s">
        <v>127</v>
      </c>
      <c r="C67" s="15" t="s">
        <v>126</v>
      </c>
      <c r="D67" s="15" t="s">
        <v>19</v>
      </c>
      <c r="E67" s="15" t="s">
        <v>129</v>
      </c>
      <c r="F67" s="17">
        <v>17.207000000000001</v>
      </c>
      <c r="G67" s="47" t="s">
        <v>29</v>
      </c>
      <c r="H67" s="19"/>
      <c r="I67" s="71"/>
      <c r="J67" s="71"/>
      <c r="K67" s="71"/>
      <c r="L67" s="71"/>
      <c r="M67" s="71"/>
      <c r="N67" s="71"/>
      <c r="O67" s="71"/>
      <c r="P67" s="71"/>
      <c r="Q67" s="71"/>
      <c r="R67" s="71">
        <v>1</v>
      </c>
      <c r="S67" s="71"/>
      <c r="T67" s="71"/>
      <c r="U67" s="71"/>
      <c r="V67" s="71"/>
      <c r="W67" s="71"/>
      <c r="X67" s="71"/>
      <c r="Y67" s="71"/>
      <c r="Z67" s="67">
        <f t="shared" si="2"/>
        <v>1</v>
      </c>
    </row>
    <row r="68" spans="1:26" s="10" customFormat="1" ht="14.6" hidden="1" x14ac:dyDescent="0.4">
      <c r="A68" s="65" t="s">
        <v>39</v>
      </c>
      <c r="B68" s="17" t="s">
        <v>43</v>
      </c>
      <c r="C68" s="68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>
        <v>6089.37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7">
        <f>SUM(H68:I68)</f>
        <v>6089.37</v>
      </c>
    </row>
    <row r="69" spans="1:26" s="10" customFormat="1" ht="14.6" hidden="1" x14ac:dyDescent="0.4">
      <c r="A69" s="65" t="s">
        <v>39</v>
      </c>
      <c r="B69" s="17" t="s">
        <v>43</v>
      </c>
      <c r="C69" s="68" t="s">
        <v>44</v>
      </c>
      <c r="D69" s="15" t="s">
        <v>14</v>
      </c>
      <c r="E69" s="15" t="s">
        <v>15</v>
      </c>
      <c r="F69" s="15">
        <v>10.561</v>
      </c>
      <c r="G69" s="14" t="s">
        <v>46</v>
      </c>
      <c r="H69" s="60"/>
      <c r="I69" s="60"/>
      <c r="J69" s="60"/>
      <c r="K69" s="60"/>
      <c r="L69" s="60"/>
      <c r="M69" s="60"/>
      <c r="N69" s="60">
        <v>5514.9944850000002</v>
      </c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7">
        <f>SUM(N69)</f>
        <v>5514.9944850000002</v>
      </c>
    </row>
    <row r="70" spans="1:26" s="10" customFormat="1" ht="14.6" hidden="1" x14ac:dyDescent="0.4">
      <c r="A70" s="65" t="s">
        <v>39</v>
      </c>
      <c r="B70" s="17" t="s">
        <v>43</v>
      </c>
      <c r="C70" s="68" t="s">
        <v>44</v>
      </c>
      <c r="D70" s="15" t="s">
        <v>14</v>
      </c>
      <c r="E70" s="15" t="s">
        <v>15</v>
      </c>
      <c r="F70" s="15">
        <v>10.561</v>
      </c>
      <c r="G70" s="14" t="s">
        <v>46</v>
      </c>
      <c r="H70" s="60"/>
      <c r="I70" s="60"/>
      <c r="J70" s="60"/>
      <c r="K70" s="60"/>
      <c r="L70" s="60"/>
      <c r="M70" s="60"/>
      <c r="N70" s="60">
        <v>12753.135515</v>
      </c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7">
        <f>SUM(N70)</f>
        <v>12753.135515</v>
      </c>
    </row>
    <row r="71" spans="1:26" s="10" customFormat="1" ht="15.45" hidden="1" x14ac:dyDescent="0.4">
      <c r="A71" s="80" t="s">
        <v>102</v>
      </c>
      <c r="B71" s="17" t="s">
        <v>63</v>
      </c>
      <c r="C71" s="81" t="s">
        <v>103</v>
      </c>
      <c r="D71" s="82" t="s">
        <v>104</v>
      </c>
      <c r="E71" s="15" t="s">
        <v>105</v>
      </c>
      <c r="F71" s="79"/>
      <c r="G71" s="14"/>
      <c r="H71" s="60"/>
      <c r="I71" s="60"/>
      <c r="J71" s="60"/>
      <c r="K71" s="60"/>
      <c r="L71" s="60"/>
      <c r="M71" s="60"/>
      <c r="N71" s="60"/>
      <c r="O71" s="60"/>
      <c r="P71" s="60">
        <v>1943</v>
      </c>
      <c r="Q71" s="60"/>
      <c r="R71" s="60"/>
      <c r="S71" s="60"/>
      <c r="T71" s="60"/>
      <c r="U71" s="60"/>
      <c r="V71" s="60"/>
      <c r="W71" s="60"/>
      <c r="X71" s="60"/>
      <c r="Y71" s="60"/>
      <c r="Z71" s="67">
        <f>P71</f>
        <v>1943</v>
      </c>
    </row>
    <row r="72" spans="1:26" s="10" customFormat="1" ht="15.45" hidden="1" x14ac:dyDescent="0.4">
      <c r="A72" s="80" t="s">
        <v>106</v>
      </c>
      <c r="B72" s="17" t="s">
        <v>63</v>
      </c>
      <c r="C72" s="83" t="s">
        <v>107</v>
      </c>
      <c r="D72" s="83" t="s">
        <v>108</v>
      </c>
      <c r="E72" s="15" t="s">
        <v>109</v>
      </c>
      <c r="F72" s="79"/>
      <c r="G72" s="14"/>
      <c r="H72" s="60"/>
      <c r="I72" s="60"/>
      <c r="J72" s="60"/>
      <c r="K72" s="60"/>
      <c r="L72" s="60"/>
      <c r="M72" s="60"/>
      <c r="N72" s="60"/>
      <c r="O72" s="60"/>
      <c r="P72" s="60">
        <v>5024.1899999999996</v>
      </c>
      <c r="Q72" s="60"/>
      <c r="R72" s="60"/>
      <c r="S72" s="60"/>
      <c r="T72" s="60"/>
      <c r="U72" s="60"/>
      <c r="V72" s="60"/>
      <c r="W72" s="60"/>
      <c r="X72" s="60"/>
      <c r="Y72" s="60"/>
      <c r="Z72" s="67">
        <f t="shared" ref="Z72:Z74" si="3">P72</f>
        <v>5024.1899999999996</v>
      </c>
    </row>
    <row r="73" spans="1:26" s="10" customFormat="1" ht="15.45" hidden="1" x14ac:dyDescent="0.4">
      <c r="A73" s="80" t="s">
        <v>110</v>
      </c>
      <c r="B73" s="17" t="s">
        <v>63</v>
      </c>
      <c r="C73" s="84" t="s">
        <v>111</v>
      </c>
      <c r="D73" s="84" t="s">
        <v>112</v>
      </c>
      <c r="E73" s="15" t="s">
        <v>113</v>
      </c>
      <c r="F73" s="79"/>
      <c r="G73" s="14"/>
      <c r="H73" s="60"/>
      <c r="I73" s="60"/>
      <c r="J73" s="60"/>
      <c r="K73" s="60"/>
      <c r="L73" s="60"/>
      <c r="M73" s="60"/>
      <c r="N73" s="60"/>
      <c r="O73" s="60"/>
      <c r="P73" s="60">
        <v>6698.93</v>
      </c>
      <c r="Q73" s="60"/>
      <c r="R73" s="60"/>
      <c r="S73" s="60"/>
      <c r="T73" s="60"/>
      <c r="U73" s="60"/>
      <c r="V73" s="60"/>
      <c r="W73" s="60"/>
      <c r="X73" s="60"/>
      <c r="Y73" s="60"/>
      <c r="Z73" s="67">
        <f t="shared" si="3"/>
        <v>6698.93</v>
      </c>
    </row>
    <row r="74" spans="1:26" s="10" customFormat="1" ht="15.45" hidden="1" x14ac:dyDescent="0.4">
      <c r="A74" s="80" t="s">
        <v>114</v>
      </c>
      <c r="B74" s="17" t="s">
        <v>63</v>
      </c>
      <c r="C74" s="85" t="s">
        <v>115</v>
      </c>
      <c r="D74" s="85" t="s">
        <v>116</v>
      </c>
      <c r="E74" s="15" t="s">
        <v>117</v>
      </c>
      <c r="F74" s="79"/>
      <c r="G74" s="14"/>
      <c r="H74" s="60"/>
      <c r="I74" s="60"/>
      <c r="J74" s="60"/>
      <c r="K74" s="60"/>
      <c r="L74" s="60"/>
      <c r="M74" s="60"/>
      <c r="N74" s="60"/>
      <c r="O74" s="60"/>
      <c r="P74" s="60">
        <v>6911.1</v>
      </c>
      <c r="Q74" s="60"/>
      <c r="R74" s="60"/>
      <c r="S74" s="60"/>
      <c r="T74" s="60"/>
      <c r="U74" s="60"/>
      <c r="V74" s="60"/>
      <c r="W74" s="60"/>
      <c r="X74" s="60"/>
      <c r="Y74" s="60"/>
      <c r="Z74" s="67">
        <f t="shared" si="3"/>
        <v>6911.1</v>
      </c>
    </row>
    <row r="75" spans="1:26" s="10" customFormat="1" ht="15.45" hidden="1" x14ac:dyDescent="0.4">
      <c r="A75" s="80" t="s">
        <v>133</v>
      </c>
      <c r="B75" s="17" t="s">
        <v>63</v>
      </c>
      <c r="C75" s="15" t="s">
        <v>134</v>
      </c>
      <c r="D75" s="15" t="s">
        <v>135</v>
      </c>
      <c r="E75" s="15" t="s">
        <v>136</v>
      </c>
      <c r="F75" s="79"/>
      <c r="G75" s="14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>
        <v>84970.5</v>
      </c>
      <c r="T75" s="60"/>
      <c r="U75" s="60"/>
      <c r="V75" s="60"/>
      <c r="W75" s="60"/>
      <c r="X75" s="60"/>
      <c r="Y75" s="60"/>
      <c r="Z75" s="67">
        <f>S75</f>
        <v>84970.5</v>
      </c>
    </row>
    <row r="76" spans="1:26" s="10" customFormat="1" ht="15.45" hidden="1" x14ac:dyDescent="0.4">
      <c r="A76" s="80" t="s">
        <v>146</v>
      </c>
      <c r="B76" s="17" t="s">
        <v>141</v>
      </c>
      <c r="C76" s="15" t="s">
        <v>142</v>
      </c>
      <c r="D76" s="15" t="s">
        <v>143</v>
      </c>
      <c r="E76" s="15" t="s">
        <v>144</v>
      </c>
      <c r="F76" s="79"/>
      <c r="G76" s="14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>
        <f>114434.34-1</f>
        <v>114433.34</v>
      </c>
      <c r="V76" s="60"/>
      <c r="W76" s="60"/>
      <c r="X76" s="60"/>
      <c r="Y76" s="60"/>
      <c r="Z76" s="67">
        <f>U76</f>
        <v>114433.34</v>
      </c>
    </row>
    <row r="77" spans="1:26" s="10" customFormat="1" ht="15.45" hidden="1" x14ac:dyDescent="0.4">
      <c r="A77" s="80" t="s">
        <v>146</v>
      </c>
      <c r="B77" s="17" t="s">
        <v>145</v>
      </c>
      <c r="C77" s="15" t="s">
        <v>142</v>
      </c>
      <c r="D77" s="15" t="s">
        <v>143</v>
      </c>
      <c r="E77" s="15" t="s">
        <v>144</v>
      </c>
      <c r="F77" s="79"/>
      <c r="G77" s="14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>
        <v>1</v>
      </c>
      <c r="V77" s="60"/>
      <c r="W77" s="60"/>
      <c r="X77" s="60"/>
      <c r="Y77" s="60"/>
      <c r="Z77" s="67">
        <f>U77</f>
        <v>1</v>
      </c>
    </row>
    <row r="78" spans="1:26" s="10" customFormat="1" ht="15.45" hidden="1" x14ac:dyDescent="0.4">
      <c r="A78" s="80" t="s">
        <v>151</v>
      </c>
      <c r="B78" s="17" t="s">
        <v>63</v>
      </c>
      <c r="C78" s="89" t="s">
        <v>152</v>
      </c>
      <c r="D78" s="90" t="s">
        <v>153</v>
      </c>
      <c r="E78" s="15" t="s">
        <v>154</v>
      </c>
      <c r="F78" s="79"/>
      <c r="G78" s="14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>
        <v>430.44</v>
      </c>
      <c r="W78" s="60"/>
      <c r="X78" s="60"/>
      <c r="Y78" s="60"/>
      <c r="Z78" s="67">
        <f>V78</f>
        <v>430.44</v>
      </c>
    </row>
    <row r="79" spans="1:26" s="10" customFormat="1" ht="14.6" x14ac:dyDescent="0.4">
      <c r="A79" s="65" t="s">
        <v>160</v>
      </c>
      <c r="B79" s="17" t="s">
        <v>63</v>
      </c>
      <c r="C79" s="91" t="s">
        <v>161</v>
      </c>
      <c r="D79" s="15" t="s">
        <v>14</v>
      </c>
      <c r="E79" s="15" t="s">
        <v>15</v>
      </c>
      <c r="F79" s="15">
        <v>10.561</v>
      </c>
      <c r="G79" s="14" t="s">
        <v>46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>
        <f>16776.298-1</f>
        <v>16775.297999999999</v>
      </c>
      <c r="Y79" s="60">
        <v>-4194.0709999999999</v>
      </c>
      <c r="Z79" s="67">
        <f>SUM(X79:Y79)</f>
        <v>12581.226999999999</v>
      </c>
    </row>
    <row r="80" spans="1:26" s="10" customFormat="1" ht="14.6" hidden="1" x14ac:dyDescent="0.4">
      <c r="A80" s="65" t="s">
        <v>160</v>
      </c>
      <c r="B80" s="17" t="s">
        <v>54</v>
      </c>
      <c r="C80" s="91" t="s">
        <v>161</v>
      </c>
      <c r="D80" s="15" t="s">
        <v>14</v>
      </c>
      <c r="E80" s="15" t="s">
        <v>15</v>
      </c>
      <c r="F80" s="15">
        <v>10.561</v>
      </c>
      <c r="G80" s="14" t="s">
        <v>46</v>
      </c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>
        <v>1</v>
      </c>
      <c r="Y80" s="60"/>
      <c r="Z80" s="67">
        <f>X80</f>
        <v>1</v>
      </c>
    </row>
    <row r="81" spans="1:26" s="10" customFormat="1" ht="14.6" x14ac:dyDescent="0.4">
      <c r="A81" s="35"/>
      <c r="B81" s="45"/>
      <c r="C81" s="43"/>
      <c r="D81" s="43"/>
      <c r="E81" s="64"/>
      <c r="F81" s="36"/>
      <c r="G81" s="17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7"/>
    </row>
    <row r="82" spans="1:26" s="10" customFormat="1" ht="14.6" x14ac:dyDescent="0.4">
      <c r="A82" s="22"/>
      <c r="B82" s="17"/>
      <c r="C82" s="31"/>
      <c r="D82" s="31"/>
      <c r="E82" s="33"/>
      <c r="F82" s="17"/>
      <c r="G82" s="1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67"/>
    </row>
    <row r="83" spans="1:26" s="10" customFormat="1" ht="14.6" x14ac:dyDescent="0.4">
      <c r="A83" s="22" t="s">
        <v>0</v>
      </c>
      <c r="B83" s="22"/>
      <c r="C83" s="24"/>
      <c r="D83" s="24"/>
      <c r="E83" s="24"/>
      <c r="F83" s="24"/>
      <c r="G83" s="24"/>
      <c r="H83" s="40">
        <f>SUM(H68:H82)</f>
        <v>6089.37</v>
      </c>
      <c r="I83" s="40">
        <f>SUM(I23:I82)</f>
        <v>66565.3</v>
      </c>
      <c r="J83" s="40">
        <f>SUM(J29:J49)</f>
        <v>864190</v>
      </c>
      <c r="K83" s="40">
        <f>SUM(K9)</f>
        <v>320442.09000000003</v>
      </c>
      <c r="L83" s="40">
        <f>SUM(L7:L10)</f>
        <v>95000</v>
      </c>
      <c r="M83" s="40">
        <f>SUM(M53:M59)</f>
        <v>7405</v>
      </c>
      <c r="N83" s="40">
        <f>SUM(N63:N70)</f>
        <v>18268.13</v>
      </c>
      <c r="O83" s="40">
        <f>SUM(O30:O81)</f>
        <v>1128024</v>
      </c>
      <c r="P83" s="40">
        <f>SUM(P63:P81)</f>
        <v>20577.22</v>
      </c>
      <c r="Q83" s="40">
        <f>SUM(Q54:Q58)</f>
        <v>13999</v>
      </c>
      <c r="R83" s="40">
        <f>SUM(R64:R67)</f>
        <v>379050</v>
      </c>
      <c r="S83" s="40">
        <f>SUM(S75:S81)</f>
        <v>84970.5</v>
      </c>
      <c r="T83" s="40">
        <f>SUM(T63:T82)</f>
        <v>-349451</v>
      </c>
      <c r="U83" s="40">
        <f>SUM(U63:U81)</f>
        <v>114434.34</v>
      </c>
      <c r="V83" s="40">
        <f>SUM(V77:V79)</f>
        <v>430.44</v>
      </c>
      <c r="W83" s="40">
        <f>SUM(W22:W26)</f>
        <v>131300.3224225931</v>
      </c>
      <c r="X83" s="40">
        <f>SUM(X79:X80)</f>
        <v>16776.297999999999</v>
      </c>
      <c r="Y83" s="40">
        <f>SUM(Y63:Y81)</f>
        <v>-4194.0709999999999</v>
      </c>
      <c r="Z83" s="67"/>
    </row>
    <row r="84" spans="1:26" s="10" customFormat="1" ht="14.6" x14ac:dyDescent="0.4">
      <c r="A84" s="25"/>
      <c r="B84" s="25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8"/>
    </row>
    <row r="85" spans="1:26" s="10" customFormat="1" ht="14.6" x14ac:dyDescent="0.4">
      <c r="A85" s="21" t="s">
        <v>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6" s="10" customFormat="1" ht="14.6" hidden="1" x14ac:dyDescent="0.4">
      <c r="A86" s="21" t="s">
        <v>45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6" s="10" customFormat="1" ht="14.6" hidden="1" x14ac:dyDescent="0.4">
      <c r="A87" s="25" t="s">
        <v>40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6" ht="14.6" hidden="1" x14ac:dyDescent="0.4">
      <c r="A88" s="21" t="s">
        <v>56</v>
      </c>
    </row>
    <row r="89" spans="1:26" ht="14.6" hidden="1" x14ac:dyDescent="0.4">
      <c r="A89" s="25" t="s">
        <v>57</v>
      </c>
    </row>
    <row r="90" spans="1:26" ht="14.6" hidden="1" x14ac:dyDescent="0.4">
      <c r="A90" s="21" t="s">
        <v>60</v>
      </c>
    </row>
    <row r="91" spans="1:26" ht="14.6" hidden="1" x14ac:dyDescent="0.4">
      <c r="A91" s="25" t="s">
        <v>61</v>
      </c>
    </row>
    <row r="92" spans="1:26" ht="14.6" hidden="1" x14ac:dyDescent="0.4">
      <c r="A92" s="21" t="s">
        <v>73</v>
      </c>
    </row>
    <row r="93" spans="1:26" ht="14.6" hidden="1" x14ac:dyDescent="0.4">
      <c r="A93" s="25" t="s">
        <v>74</v>
      </c>
    </row>
    <row r="94" spans="1:26" ht="14.6" hidden="1" x14ac:dyDescent="0.4">
      <c r="A94" s="21" t="s">
        <v>80</v>
      </c>
    </row>
    <row r="95" spans="1:26" ht="14.6" hidden="1" x14ac:dyDescent="0.4">
      <c r="A95" s="25" t="s">
        <v>79</v>
      </c>
    </row>
    <row r="96" spans="1:26" ht="14.6" hidden="1" x14ac:dyDescent="0.4">
      <c r="A96" s="21" t="s">
        <v>83</v>
      </c>
    </row>
    <row r="97" spans="1:1" ht="14.6" hidden="1" x14ac:dyDescent="0.4">
      <c r="A97" s="25" t="s">
        <v>82</v>
      </c>
    </row>
    <row r="98" spans="1:1" ht="14.6" hidden="1" x14ac:dyDescent="0.4">
      <c r="A98" s="21" t="s">
        <v>90</v>
      </c>
    </row>
    <row r="99" spans="1:1" ht="14.6" hidden="1" x14ac:dyDescent="0.4">
      <c r="A99" s="25" t="s">
        <v>40</v>
      </c>
    </row>
    <row r="100" spans="1:1" ht="14.6" hidden="1" x14ac:dyDescent="0.4">
      <c r="A100" s="21" t="s">
        <v>98</v>
      </c>
    </row>
    <row r="101" spans="1:1" ht="14.6" hidden="1" x14ac:dyDescent="0.4">
      <c r="A101" s="25" t="s">
        <v>97</v>
      </c>
    </row>
    <row r="102" spans="1:1" ht="14.6" hidden="1" x14ac:dyDescent="0.4">
      <c r="A102" s="21" t="s">
        <v>101</v>
      </c>
    </row>
    <row r="103" spans="1:1" ht="14.6" hidden="1" x14ac:dyDescent="0.4">
      <c r="A103" s="25" t="s">
        <v>100</v>
      </c>
    </row>
    <row r="104" spans="1:1" ht="14.6" hidden="1" x14ac:dyDescent="0.4">
      <c r="A104" s="21" t="s">
        <v>118</v>
      </c>
    </row>
    <row r="105" spans="1:1" ht="14.6" hidden="1" x14ac:dyDescent="0.4">
      <c r="A105" s="25" t="s">
        <v>82</v>
      </c>
    </row>
    <row r="106" spans="1:1" ht="14.6" hidden="1" x14ac:dyDescent="0.4">
      <c r="A106" s="21" t="s">
        <v>124</v>
      </c>
    </row>
    <row r="107" spans="1:1" ht="14.6" hidden="1" x14ac:dyDescent="0.4">
      <c r="A107" s="25" t="s">
        <v>123</v>
      </c>
    </row>
    <row r="108" spans="1:1" ht="14.6" hidden="1" x14ac:dyDescent="0.4">
      <c r="A108" s="21" t="s">
        <v>131</v>
      </c>
    </row>
    <row r="109" spans="1:1" ht="14.6" hidden="1" x14ac:dyDescent="0.4">
      <c r="A109" s="25" t="s">
        <v>132</v>
      </c>
    </row>
    <row r="110" spans="1:1" ht="14.6" hidden="1" x14ac:dyDescent="0.4">
      <c r="A110" s="21" t="s">
        <v>138</v>
      </c>
    </row>
    <row r="111" spans="1:1" ht="14.6" hidden="1" x14ac:dyDescent="0.4">
      <c r="A111" s="25" t="s">
        <v>139</v>
      </c>
    </row>
    <row r="112" spans="1:1" ht="14.6" hidden="1" x14ac:dyDescent="0.4">
      <c r="A112" s="21" t="s">
        <v>147</v>
      </c>
    </row>
    <row r="113" spans="1:1" ht="14.6" hidden="1" x14ac:dyDescent="0.4">
      <c r="A113" s="25" t="s">
        <v>148</v>
      </c>
    </row>
    <row r="114" spans="1:1" ht="14.6" hidden="1" x14ac:dyDescent="0.4">
      <c r="A114" s="21" t="s">
        <v>150</v>
      </c>
    </row>
    <row r="115" spans="1:1" ht="14.6" hidden="1" x14ac:dyDescent="0.4">
      <c r="A115" s="25" t="s">
        <v>100</v>
      </c>
    </row>
    <row r="116" spans="1:1" ht="14.6" hidden="1" x14ac:dyDescent="0.4">
      <c r="A116" s="21" t="s">
        <v>156</v>
      </c>
    </row>
    <row r="117" spans="1:1" ht="14.6" hidden="1" x14ac:dyDescent="0.4">
      <c r="A117" s="25" t="s">
        <v>57</v>
      </c>
    </row>
    <row r="118" spans="1:1" ht="14.6" hidden="1" x14ac:dyDescent="0.4">
      <c r="A118" s="21" t="s">
        <v>158</v>
      </c>
    </row>
    <row r="119" spans="1:1" ht="14.6" hidden="1" x14ac:dyDescent="0.4">
      <c r="A119" s="25" t="s">
        <v>157</v>
      </c>
    </row>
    <row r="120" spans="1:1" ht="14.6" x14ac:dyDescent="0.4">
      <c r="A120" s="21" t="s">
        <v>165</v>
      </c>
    </row>
    <row r="121" spans="1:1" ht="14.6" x14ac:dyDescent="0.4">
      <c r="A121" s="25" t="s">
        <v>163</v>
      </c>
    </row>
    <row r="122" spans="1:1" x14ac:dyDescent="0.35">
      <c r="A122" s="94" t="s">
        <v>164</v>
      </c>
    </row>
    <row r="123" spans="1:1" x14ac:dyDescent="0.35">
      <c r="A123" s="94"/>
    </row>
    <row r="130" spans="1:1" ht="14.6" x14ac:dyDescent="0.4">
      <c r="A130" s="21" t="s">
        <v>35</v>
      </c>
    </row>
    <row r="131" spans="1:1" ht="14.6" x14ac:dyDescent="0.4">
      <c r="A131" s="61" t="s">
        <v>37</v>
      </c>
    </row>
    <row r="132" spans="1:1" ht="14.6" x14ac:dyDescent="0.4">
      <c r="A132" s="21" t="s">
        <v>36</v>
      </c>
    </row>
    <row r="133" spans="1:1" ht="14.6" x14ac:dyDescent="0.4">
      <c r="A133" s="62" t="s">
        <v>38</v>
      </c>
    </row>
  </sheetData>
  <mergeCells count="2">
    <mergeCell ref="B1:H1"/>
    <mergeCell ref="A122:A123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2019-01-09T16:51:38Z</cp:lastPrinted>
  <dcterms:created xsi:type="dcterms:W3CDTF">2000-04-13T13:33:42Z</dcterms:created>
  <dcterms:modified xsi:type="dcterms:W3CDTF">2025-06-09T13:08:35Z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