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26E1A2F5-9943-4487-A3D8-C4EEBAD60CD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6" i="2" l="1"/>
  <c r="Q75" i="2"/>
  <c r="R70" i="2"/>
  <c r="R71" i="2"/>
  <c r="R72" i="2"/>
  <c r="R69" i="2"/>
  <c r="P75" i="2"/>
  <c r="O37" i="2"/>
  <c r="R37" i="2" s="1"/>
  <c r="R40" i="2"/>
  <c r="R38" i="2"/>
  <c r="R36" i="2"/>
  <c r="O39" i="2"/>
  <c r="R39" i="2" s="1"/>
  <c r="O35" i="2"/>
  <c r="O75" i="2" s="1"/>
  <c r="R35" i="2" l="1"/>
  <c r="N75" i="2"/>
  <c r="R68" i="2"/>
  <c r="R67" i="2"/>
  <c r="M75" i="2"/>
  <c r="R55" i="2"/>
  <c r="R8" i="2"/>
  <c r="L75" i="2"/>
  <c r="R9" i="2"/>
  <c r="K75" i="2"/>
  <c r="J33" i="2"/>
  <c r="J31" i="2"/>
  <c r="J75" i="2" l="1"/>
  <c r="R32" i="2"/>
  <c r="R33" i="2"/>
  <c r="R34" i="2"/>
  <c r="R43" i="2"/>
  <c r="R44" i="2"/>
  <c r="R31" i="2"/>
  <c r="R24" i="2"/>
  <c r="I23" i="2"/>
  <c r="I75" i="2" s="1"/>
  <c r="H75" i="2"/>
  <c r="R66" i="2"/>
  <c r="R23" i="2" l="1"/>
</calcChain>
</file>

<file path=xl/sharedStrings.xml><?xml version="1.0" encoding="utf-8"?>
<sst xmlns="http://schemas.openxmlformats.org/spreadsheetml/2006/main" count="201" uniqueCount="122">
  <si>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</si>
  <si>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</si>
  <si>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</si>
  <si>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</si>
  <si>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</si>
  <si>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</si>
  <si>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</si>
  <si>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</si>
  <si>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</si>
  <si>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</si>
  <si>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</si>
  <si>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</si>
  <si>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</si>
  <si>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</si>
  <si>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</si>
  <si>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</si>
  <si>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</si>
  <si>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</si>
  <si>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</si>
  <si>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</si>
  <si>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</si>
  <si>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</si>
  <si>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</si>
  <si>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</si>
  <si>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</si>
  <si>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</si>
  <si>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</si>
  <si>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</si>
  <si>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</si>
  <si>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</si>
  <si>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</si>
  <si>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</si>
  <si>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</si>
  <si>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</si>
  <si>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</si>
  <si>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</si>
  <si>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</si>
  <si>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</si>
  <si>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</si>
  <si>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</si>
  <si>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</si>
  <si>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</si>
  <si>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</si>
  <si>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</si>
  <si>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</si>
  <si>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</si>
  <si>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</si>
  <si>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</si>
  <si>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</si>
  <si>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</si>
  <si>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</si>
  <si>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</si>
  <si>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</si>
  <si>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</si>
  <si>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</si>
  <si>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</si>
  <si>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</si>
  <si>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</si>
  <si>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</si>
  <si>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</si>
  <si>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</si>
  <si>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</si>
  <si>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</si>
  <si>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</si>
  <si>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</si>
  <si>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</si>
  <si>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</si>
  <si>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</si>
  <si>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</si>
  <si>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</si>
  <si>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</si>
  <si>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</si>
  <si>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</si>
  <si>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</si>
  <si>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</si>
  <si>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</si>
  <si>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</si>
  <si>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</si>
  <si>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</si>
  <si>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</si>
  <si>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</si>
  <si>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</si>
  <si>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</si>
  <si>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</si>
  <si>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</si>
  <si>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</si>
  <si>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</si>
  <si>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</si>
  <si>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</si>
  <si>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</si>
  <si>
    <t>BUDGET #6 FY25 OCT 24, 2024</t>
  </si>
  <si>
    <t>BUDGET #6 FY25</t>
  </si>
  <si>
    <t>BUDGET #7 FY25</t>
  </si>
  <si>
    <t>FWIAADT25B</t>
  </si>
  <si>
    <t>DISLOCATED WORKER</t>
  </si>
  <si>
    <t>FWIADWK25A</t>
  </si>
  <si>
    <t>FWIADWK25B</t>
  </si>
  <si>
    <t>TO ADD FY25 WIOA FUNDS</t>
  </si>
  <si>
    <t>BUDGET #7 FY25 NOVEMBER 21, 2024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</si>
  <si>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</si>
  <si>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</si>
  <si>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</si>
  <si>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</si>
  <si>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</si>
  <si>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</si>
  <si>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</si>
  <si>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</si>
  <si>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</si>
  <si>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</si>
  <si>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</si>
  <si>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</si>
  <si>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</si>
  <si>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</si>
  <si>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</si>
  <si>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</si>
  <si>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</si>
  <si>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</si>
  <si>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</si>
  <si>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 DECEMBER 23, 2024</t>
  </si>
  <si>
    <t xml:space="preserve">JVSG FY25 Infrastructure </t>
  </si>
  <si>
    <t>K109</t>
  </si>
  <si>
    <t>BUDGET #9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</si>
</sst>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25" fillId="0" borderId="1" xfId="0" applyFont="1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7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9"/>
  <sheetViews>
    <sheetView tabSelected="1" topLeftCell="A3" zoomScale="120" zoomScaleNormal="120" workbookViewId="0">
      <selection activeCell="A56" sqref="A56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3" width="18" style="2" hidden="1" customWidth="1"/>
    <col min="14" max="15" width="18.81640625" style="2" hidden="1" customWidth="1"/>
    <col min="16" max="16" width="18" style="2" hidden="1" customWidth="1"/>
    <col min="17" max="17" width="18" style="2" customWidth="1"/>
    <col min="18" max="18" width="12.1796875" style="3" hidden="1" customWidth="1"/>
    <col min="19" max="19" width="16.90625" style="3" customWidth="1"/>
    <col min="20" max="20" width="10.453125" style="3" bestFit="1" customWidth="1"/>
    <col min="21" max="16384" width="9.1796875" style="3"/>
  </cols>
  <sheetData>
    <row r="1" spans="1:19" ht="20.5" x14ac:dyDescent="0.45">
      <c r="A1" s="3" t="s">
        <v>11</v>
      </c>
      <c r="B1" s="87" t="s">
        <v>10</v>
      </c>
      <c r="C1" s="88"/>
      <c r="D1" s="88"/>
      <c r="E1" s="88"/>
      <c r="F1" s="88"/>
      <c r="G1" s="88"/>
      <c r="H1" s="88"/>
      <c r="I1" s="49"/>
      <c r="J1" s="49"/>
      <c r="K1" s="49"/>
      <c r="L1" s="49"/>
      <c r="M1" s="49"/>
      <c r="N1" s="49"/>
      <c r="O1" s="49"/>
      <c r="P1" s="49"/>
      <c r="Q1" s="49"/>
    </row>
    <row r="2" spans="1:19" ht="20.5" x14ac:dyDescent="0.45">
      <c r="B2" s="6"/>
      <c r="C2" s="6"/>
      <c r="D2" s="6"/>
      <c r="E2" s="7"/>
      <c r="F2" s="7"/>
      <c r="G2" s="7"/>
    </row>
    <row r="3" spans="1:19" ht="20.5" x14ac:dyDescent="0.45">
      <c r="A3" s="4" t="s">
        <v>12</v>
      </c>
      <c r="B3" s="6" t="s">
        <v>7</v>
      </c>
      <c r="C3" s="1"/>
    </row>
    <row r="4" spans="1:19" ht="21" thickBot="1" x14ac:dyDescent="0.5">
      <c r="A4" s="4"/>
      <c r="B4" s="5"/>
      <c r="C4" s="1"/>
    </row>
    <row r="5" spans="1:19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50" t="s">
        <v>91</v>
      </c>
      <c r="O5" s="50" t="s">
        <v>92</v>
      </c>
      <c r="P5" s="50" t="s">
        <v>99</v>
      </c>
      <c r="Q5" s="50" t="s">
        <v>121</v>
      </c>
      <c r="R5" s="30" t="s">
        <v>6</v>
      </c>
    </row>
    <row r="6" spans="1:19" s="10" customFormat="1" ht="14.5" hidden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6"/>
    </row>
    <row r="7" spans="1:19" s="10" customFormat="1" ht="14.5" hidden="1" x14ac:dyDescent="0.35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0"/>
      <c r="O7" s="60"/>
      <c r="P7" s="60"/>
      <c r="Q7" s="60"/>
      <c r="R7" s="68"/>
    </row>
    <row r="8" spans="1:19" s="10" customFormat="1" ht="15" hidden="1" x14ac:dyDescent="0.35">
      <c r="A8" s="56" t="s">
        <v>76</v>
      </c>
      <c r="B8" s="48" t="s">
        <v>49</v>
      </c>
      <c r="C8" s="73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2">
        <v>95000</v>
      </c>
      <c r="M8" s="72"/>
      <c r="N8" s="72"/>
      <c r="O8" s="72"/>
      <c r="P8" s="72"/>
      <c r="Q8" s="72"/>
      <c r="R8" s="68">
        <f>SUM(L8)</f>
        <v>95000</v>
      </c>
    </row>
    <row r="9" spans="1:19" s="10" customFormat="1" ht="14.5" hidden="1" x14ac:dyDescent="0.35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2">
        <v>320442.09000000003</v>
      </c>
      <c r="L9" s="72"/>
      <c r="M9" s="72"/>
      <c r="N9" s="72"/>
      <c r="O9" s="72"/>
      <c r="P9" s="72"/>
      <c r="Q9" s="72"/>
      <c r="R9" s="68">
        <f>K9</f>
        <v>320442.09000000003</v>
      </c>
      <c r="S9" s="67"/>
    </row>
    <row r="10" spans="1:19" s="10" customFormat="1" ht="14.5" hidden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0"/>
      <c r="O10" s="60"/>
      <c r="P10" s="60"/>
      <c r="Q10" s="60"/>
      <c r="R10" s="68"/>
    </row>
    <row r="11" spans="1:19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0"/>
      <c r="O11" s="60"/>
      <c r="P11" s="60"/>
      <c r="Q11" s="60"/>
      <c r="R11" s="68"/>
    </row>
    <row r="12" spans="1:19" s="10" customFormat="1" ht="14.5" hidden="1" x14ac:dyDescent="0.35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0"/>
      <c r="O12" s="60"/>
      <c r="P12" s="60"/>
      <c r="Q12" s="60"/>
      <c r="R12" s="68"/>
    </row>
    <row r="13" spans="1:19" s="21" customFormat="1" ht="14.5" hidden="1" x14ac:dyDescent="0.35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0"/>
      <c r="O13" s="60"/>
      <c r="P13" s="60"/>
      <c r="Q13" s="60"/>
      <c r="R13" s="68"/>
    </row>
    <row r="14" spans="1:19" s="21" customFormat="1" ht="14.5" hidden="1" x14ac:dyDescent="0.35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0"/>
      <c r="O14" s="60"/>
      <c r="P14" s="60"/>
      <c r="Q14" s="60"/>
      <c r="R14" s="68"/>
    </row>
    <row r="15" spans="1:19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0"/>
      <c r="O15" s="60"/>
      <c r="P15" s="60"/>
      <c r="Q15" s="60"/>
      <c r="R15" s="68"/>
    </row>
    <row r="16" spans="1:19" s="10" customFormat="1" ht="14.5" hidden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0"/>
      <c r="O16" s="60"/>
      <c r="P16" s="60"/>
      <c r="Q16" s="60"/>
      <c r="R16" s="68"/>
    </row>
    <row r="17" spans="1:18" s="10" customFormat="1" ht="14.5" hidden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0"/>
      <c r="O17" s="60"/>
      <c r="P17" s="60"/>
      <c r="Q17" s="60"/>
      <c r="R17" s="68"/>
    </row>
    <row r="18" spans="1:18" s="10" customFormat="1" ht="14.5" hidden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0"/>
      <c r="O18" s="60"/>
      <c r="P18" s="60"/>
      <c r="Q18" s="60"/>
      <c r="R18" s="68"/>
    </row>
    <row r="19" spans="1:18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0"/>
      <c r="O19" s="60"/>
      <c r="P19" s="60"/>
      <c r="Q19" s="60"/>
      <c r="R19" s="68"/>
    </row>
    <row r="20" spans="1:18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0"/>
      <c r="O20" s="60"/>
      <c r="P20" s="60"/>
      <c r="Q20" s="60"/>
      <c r="R20" s="68"/>
    </row>
    <row r="21" spans="1:18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0"/>
      <c r="O21" s="60"/>
      <c r="P21" s="60"/>
      <c r="Q21" s="60"/>
      <c r="R21" s="68"/>
    </row>
    <row r="22" spans="1:18" s="10" customFormat="1" ht="14.5" hidden="1" x14ac:dyDescent="0.35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0"/>
      <c r="O22" s="60"/>
      <c r="P22" s="60"/>
      <c r="Q22" s="60"/>
      <c r="R22" s="68"/>
    </row>
    <row r="23" spans="1:18" s="10" customFormat="1" ht="15.5" hidden="1" x14ac:dyDescent="0.35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1" t="s">
        <v>53</v>
      </c>
      <c r="H23" s="18"/>
      <c r="I23" s="60">
        <f>66565.3-1</f>
        <v>66564.3</v>
      </c>
      <c r="J23" s="60"/>
      <c r="K23" s="60"/>
      <c r="L23" s="60"/>
      <c r="M23" s="60"/>
      <c r="N23" s="60"/>
      <c r="O23" s="60"/>
      <c r="P23" s="60"/>
      <c r="Q23" s="60"/>
      <c r="R23" s="68">
        <f>SUM(I23)</f>
        <v>66564.3</v>
      </c>
    </row>
    <row r="24" spans="1:18" s="10" customFormat="1" ht="15.5" hidden="1" x14ac:dyDescent="0.35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1" t="s">
        <v>53</v>
      </c>
      <c r="H24" s="18"/>
      <c r="I24" s="60">
        <v>1</v>
      </c>
      <c r="J24" s="60"/>
      <c r="K24" s="60"/>
      <c r="L24" s="60"/>
      <c r="M24" s="60"/>
      <c r="N24" s="60"/>
      <c r="O24" s="60"/>
      <c r="P24" s="60"/>
      <c r="Q24" s="60"/>
      <c r="R24" s="68">
        <f>SUM(I24)</f>
        <v>1</v>
      </c>
    </row>
    <row r="25" spans="1:18" s="10" customFormat="1" ht="14.5" hidden="1" x14ac:dyDescent="0.35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0"/>
      <c r="O25" s="60"/>
      <c r="P25" s="60"/>
      <c r="Q25" s="60"/>
      <c r="R25" s="68"/>
    </row>
    <row r="26" spans="1:18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0"/>
      <c r="O26" s="60"/>
      <c r="P26" s="60"/>
      <c r="Q26" s="60"/>
      <c r="R26" s="68"/>
    </row>
    <row r="27" spans="1:18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0"/>
      <c r="O27" s="60"/>
      <c r="P27" s="60"/>
      <c r="Q27" s="60"/>
      <c r="R27" s="68"/>
    </row>
    <row r="28" spans="1:18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0"/>
      <c r="O28" s="60"/>
      <c r="P28" s="60"/>
      <c r="Q28" s="60"/>
      <c r="R28" s="68"/>
    </row>
    <row r="29" spans="1:18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0"/>
      <c r="O29" s="60"/>
      <c r="P29" s="60"/>
      <c r="Q29" s="60"/>
      <c r="R29" s="68"/>
    </row>
    <row r="30" spans="1:18" s="10" customFormat="1" ht="14.5" hidden="1" x14ac:dyDescent="0.35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68"/>
    </row>
    <row r="31" spans="1:18" s="10" customFormat="1" ht="14.5" hidden="1" x14ac:dyDescent="0.35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40"/>
      <c r="O31" s="40"/>
      <c r="P31" s="40"/>
      <c r="Q31" s="40"/>
      <c r="R31" s="68">
        <f>SUM(J31)</f>
        <v>734541</v>
      </c>
    </row>
    <row r="32" spans="1:18" s="10" customFormat="1" ht="14.5" hidden="1" x14ac:dyDescent="0.35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40"/>
      <c r="O32" s="40"/>
      <c r="P32" s="40"/>
      <c r="Q32" s="40"/>
      <c r="R32" s="68">
        <f t="shared" ref="R32:R44" si="0">SUM(J32)</f>
        <v>1</v>
      </c>
    </row>
    <row r="33" spans="1:18" s="10" customFormat="1" ht="14.5" hidden="1" x14ac:dyDescent="0.35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40"/>
      <c r="O33" s="40"/>
      <c r="P33" s="40"/>
      <c r="Q33" s="40"/>
      <c r="R33" s="68">
        <f t="shared" si="0"/>
        <v>129647</v>
      </c>
    </row>
    <row r="34" spans="1:18" s="21" customFormat="1" ht="14.5" hidden="1" x14ac:dyDescent="0.35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40"/>
      <c r="O34" s="40"/>
      <c r="P34" s="40"/>
      <c r="Q34" s="40"/>
      <c r="R34" s="68">
        <f t="shared" si="0"/>
        <v>1</v>
      </c>
    </row>
    <row r="35" spans="1:18" s="21" customFormat="1" ht="14.5" hidden="1" x14ac:dyDescent="0.35">
      <c r="A35" s="22" t="s">
        <v>66</v>
      </c>
      <c r="B35" s="17" t="s">
        <v>63</v>
      </c>
      <c r="C35" s="43" t="s">
        <v>93</v>
      </c>
      <c r="D35" s="15" t="s">
        <v>18</v>
      </c>
      <c r="E35" s="15">
        <v>6502</v>
      </c>
      <c r="F35" s="15">
        <v>17.257999999999999</v>
      </c>
      <c r="G35" s="79" t="s">
        <v>27</v>
      </c>
      <c r="H35" s="40"/>
      <c r="I35" s="40"/>
      <c r="J35" s="40"/>
      <c r="K35" s="40"/>
      <c r="L35" s="40"/>
      <c r="M35" s="40"/>
      <c r="N35" s="40"/>
      <c r="O35" s="40">
        <f>529830-1</f>
        <v>529829</v>
      </c>
      <c r="P35" s="40"/>
      <c r="Q35" s="40"/>
      <c r="R35" s="68">
        <f t="shared" ref="R35:R40" si="1">O35</f>
        <v>529829</v>
      </c>
    </row>
    <row r="36" spans="1:18" s="21" customFormat="1" ht="14.5" hidden="1" x14ac:dyDescent="0.35">
      <c r="A36" s="22" t="s">
        <v>66</v>
      </c>
      <c r="B36" s="17" t="s">
        <v>65</v>
      </c>
      <c r="C36" s="43" t="s">
        <v>93</v>
      </c>
      <c r="D36" s="15" t="s">
        <v>18</v>
      </c>
      <c r="E36" s="15">
        <v>6502</v>
      </c>
      <c r="F36" s="15">
        <v>17.257999999999999</v>
      </c>
      <c r="G36" s="79" t="s">
        <v>27</v>
      </c>
      <c r="H36" s="40"/>
      <c r="I36" s="40"/>
      <c r="J36" s="40"/>
      <c r="K36" s="40"/>
      <c r="L36" s="40"/>
      <c r="M36" s="40"/>
      <c r="N36" s="40"/>
      <c r="O36" s="40">
        <v>1</v>
      </c>
      <c r="P36" s="40"/>
      <c r="Q36" s="40"/>
      <c r="R36" s="68">
        <f t="shared" si="1"/>
        <v>1</v>
      </c>
    </row>
    <row r="37" spans="1:18" s="21" customFormat="1" ht="14.5" hidden="1" x14ac:dyDescent="0.35">
      <c r="A37" s="32" t="s">
        <v>94</v>
      </c>
      <c r="B37" s="17" t="s">
        <v>63</v>
      </c>
      <c r="C37" s="15" t="s">
        <v>95</v>
      </c>
      <c r="D37" s="15" t="s">
        <v>22</v>
      </c>
      <c r="E37" s="15">
        <v>6503</v>
      </c>
      <c r="F37" s="15">
        <v>17.277999999999999</v>
      </c>
      <c r="G37" s="79" t="s">
        <v>27</v>
      </c>
      <c r="H37" s="40"/>
      <c r="I37" s="40"/>
      <c r="J37" s="40"/>
      <c r="K37" s="40"/>
      <c r="L37" s="40"/>
      <c r="M37" s="40"/>
      <c r="N37" s="40"/>
      <c r="O37" s="40">
        <f>128951-1</f>
        <v>128950</v>
      </c>
      <c r="P37" s="40"/>
      <c r="Q37" s="40"/>
      <c r="R37" s="68">
        <f t="shared" si="1"/>
        <v>128950</v>
      </c>
    </row>
    <row r="38" spans="1:18" s="21" customFormat="1" ht="14.5" hidden="1" x14ac:dyDescent="0.35">
      <c r="A38" s="32" t="s">
        <v>94</v>
      </c>
      <c r="B38" s="17" t="s">
        <v>65</v>
      </c>
      <c r="C38" s="15" t="s">
        <v>95</v>
      </c>
      <c r="D38" s="15" t="s">
        <v>22</v>
      </c>
      <c r="E38" s="15">
        <v>6503</v>
      </c>
      <c r="F38" s="15">
        <v>17.277999999999999</v>
      </c>
      <c r="G38" s="79" t="s">
        <v>27</v>
      </c>
      <c r="H38" s="40"/>
      <c r="I38" s="40"/>
      <c r="J38" s="40"/>
      <c r="K38" s="40"/>
      <c r="L38" s="40"/>
      <c r="M38" s="40"/>
      <c r="N38" s="40"/>
      <c r="O38" s="40">
        <v>1</v>
      </c>
      <c r="P38" s="40"/>
      <c r="Q38" s="40"/>
      <c r="R38" s="68">
        <f t="shared" si="1"/>
        <v>1</v>
      </c>
    </row>
    <row r="39" spans="1:18" s="21" customFormat="1" ht="14.5" hidden="1" x14ac:dyDescent="0.35">
      <c r="A39" s="32" t="s">
        <v>94</v>
      </c>
      <c r="B39" s="17" t="s">
        <v>63</v>
      </c>
      <c r="C39" s="15" t="s">
        <v>96</v>
      </c>
      <c r="D39" s="15" t="s">
        <v>22</v>
      </c>
      <c r="E39" s="15">
        <v>6503</v>
      </c>
      <c r="F39" s="15">
        <v>17.277999999999999</v>
      </c>
      <c r="G39" s="79" t="s">
        <v>27</v>
      </c>
      <c r="H39" s="40"/>
      <c r="I39" s="40"/>
      <c r="J39" s="40"/>
      <c r="K39" s="40"/>
      <c r="L39" s="40"/>
      <c r="M39" s="40"/>
      <c r="N39" s="40"/>
      <c r="O39" s="40">
        <f>469243-1</f>
        <v>469242</v>
      </c>
      <c r="P39" s="40"/>
      <c r="Q39" s="40"/>
      <c r="R39" s="68">
        <f t="shared" si="1"/>
        <v>469242</v>
      </c>
    </row>
    <row r="40" spans="1:18" s="21" customFormat="1" ht="14.5" hidden="1" x14ac:dyDescent="0.35">
      <c r="A40" s="32" t="s">
        <v>94</v>
      </c>
      <c r="B40" s="17" t="s">
        <v>65</v>
      </c>
      <c r="C40" s="15" t="s">
        <v>96</v>
      </c>
      <c r="D40" s="15" t="s">
        <v>22</v>
      </c>
      <c r="E40" s="15">
        <v>6503</v>
      </c>
      <c r="F40" s="15">
        <v>17.277999999999999</v>
      </c>
      <c r="G40" s="79" t="s">
        <v>27</v>
      </c>
      <c r="H40" s="40"/>
      <c r="I40" s="40"/>
      <c r="J40" s="40"/>
      <c r="K40" s="40"/>
      <c r="L40" s="40"/>
      <c r="M40" s="40"/>
      <c r="N40" s="40"/>
      <c r="O40" s="40">
        <v>1</v>
      </c>
      <c r="P40" s="40"/>
      <c r="Q40" s="40"/>
      <c r="R40" s="68">
        <f t="shared" si="1"/>
        <v>1</v>
      </c>
    </row>
    <row r="41" spans="1:18" s="21" customFormat="1" ht="15.5" hidden="1" x14ac:dyDescent="0.35">
      <c r="A41" s="32"/>
      <c r="B41" s="17"/>
      <c r="C41" s="15"/>
      <c r="D41" s="55"/>
      <c r="E41" s="54"/>
      <c r="F41" s="15"/>
      <c r="G41" s="5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68"/>
    </row>
    <row r="42" spans="1:18" s="21" customFormat="1" ht="15.5" hidden="1" x14ac:dyDescent="0.35">
      <c r="A42" s="32"/>
      <c r="B42" s="17"/>
      <c r="C42" s="15"/>
      <c r="D42" s="55"/>
      <c r="E42" s="54"/>
      <c r="F42" s="15"/>
      <c r="G42" s="5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68"/>
    </row>
    <row r="43" spans="1:18" s="10" customFormat="1" ht="14.5" hidden="1" x14ac:dyDescent="0.35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68">
        <f t="shared" si="0"/>
        <v>0</v>
      </c>
    </row>
    <row r="44" spans="1:18" s="10" customFormat="1" ht="14.5" hidden="1" x14ac:dyDescent="0.35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68">
        <f t="shared" si="0"/>
        <v>0</v>
      </c>
    </row>
    <row r="45" spans="1:18" s="10" customFormat="1" ht="14.5" hidden="1" x14ac:dyDescent="0.35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68"/>
    </row>
    <row r="46" spans="1:18" s="10" customFormat="1" ht="14.5" hidden="1" x14ac:dyDescent="0.35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68"/>
    </row>
    <row r="47" spans="1:18" s="10" customFormat="1" ht="14.5" hidden="1" x14ac:dyDescent="0.35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68"/>
    </row>
    <row r="48" spans="1:18" s="10" customFormat="1" ht="14.5" hidden="1" x14ac:dyDescent="0.35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68"/>
    </row>
    <row r="49" spans="1:18" s="10" customFormat="1" ht="18.5" hidden="1" x14ac:dyDescent="0.35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68"/>
    </row>
    <row r="50" spans="1:18" s="10" customFormat="1" ht="14.5" hidden="1" x14ac:dyDescent="0.35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68"/>
    </row>
    <row r="51" spans="1:18" s="10" customFormat="1" ht="14.5" hidden="1" x14ac:dyDescent="0.35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68"/>
    </row>
    <row r="52" spans="1:18" s="21" customFormat="1" ht="14.5" x14ac:dyDescent="0.3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68"/>
    </row>
    <row r="53" spans="1:18" s="21" customFormat="1" ht="14.5" x14ac:dyDescent="0.3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68"/>
    </row>
    <row r="54" spans="1:18" s="21" customFormat="1" ht="14.5" x14ac:dyDescent="0.3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68"/>
    </row>
    <row r="55" spans="1:18" s="21" customFormat="1" ht="15.5" hidden="1" x14ac:dyDescent="0.35">
      <c r="A55" s="74" t="s">
        <v>89</v>
      </c>
      <c r="B55" s="75" t="s">
        <v>85</v>
      </c>
      <c r="C55" s="70" t="s">
        <v>86</v>
      </c>
      <c r="D55" s="55" t="s">
        <v>87</v>
      </c>
      <c r="E55" s="76" t="s">
        <v>88</v>
      </c>
      <c r="F55" s="77">
        <v>17.800999999999998</v>
      </c>
      <c r="G55" s="78" t="s">
        <v>28</v>
      </c>
      <c r="H55" s="41"/>
      <c r="I55" s="41"/>
      <c r="J55" s="41"/>
      <c r="K55" s="41"/>
      <c r="L55" s="41"/>
      <c r="M55" s="41">
        <v>7405</v>
      </c>
      <c r="N55" s="41"/>
      <c r="O55" s="41"/>
      <c r="P55" s="41"/>
      <c r="Q55" s="41"/>
      <c r="R55" s="68">
        <f>SUM(M55)</f>
        <v>7405</v>
      </c>
    </row>
    <row r="56" spans="1:18" s="21" customFormat="1" ht="15.5" x14ac:dyDescent="0.35">
      <c r="A56" s="89" t="s">
        <v>119</v>
      </c>
      <c r="B56" s="17" t="s">
        <v>63</v>
      </c>
      <c r="C56" s="90" t="s">
        <v>86</v>
      </c>
      <c r="D56" s="31" t="s">
        <v>87</v>
      </c>
      <c r="E56" s="33" t="s">
        <v>120</v>
      </c>
      <c r="F56" s="30">
        <v>17.800999999999998</v>
      </c>
      <c r="G56" s="91" t="s">
        <v>28</v>
      </c>
      <c r="H56" s="41"/>
      <c r="I56" s="41"/>
      <c r="J56" s="41"/>
      <c r="K56" s="41"/>
      <c r="L56" s="41"/>
      <c r="M56" s="41"/>
      <c r="N56" s="41"/>
      <c r="O56" s="41"/>
      <c r="P56" s="41"/>
      <c r="Q56" s="41">
        <v>13999</v>
      </c>
      <c r="R56" s="68">
        <f>Q56</f>
        <v>13999</v>
      </c>
    </row>
    <row r="57" spans="1:18" s="21" customFormat="1" ht="14.5" x14ac:dyDescent="0.35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68"/>
    </row>
    <row r="58" spans="1:18" s="21" customFormat="1" ht="14.5" x14ac:dyDescent="0.3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68"/>
    </row>
    <row r="59" spans="1:18" s="21" customFormat="1" ht="14.5" x14ac:dyDescent="0.3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68"/>
    </row>
    <row r="60" spans="1:18" s="21" customFormat="1" ht="14.5" x14ac:dyDescent="0.3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68"/>
    </row>
    <row r="61" spans="1:18" s="21" customFormat="1" ht="14.5" x14ac:dyDescent="0.35">
      <c r="A61" s="20"/>
      <c r="B61" s="11"/>
      <c r="C61" s="14"/>
      <c r="D61" s="14"/>
      <c r="E61" s="14"/>
      <c r="F61" s="12"/>
      <c r="G61" s="12"/>
      <c r="H61" s="19"/>
      <c r="I61" s="72"/>
      <c r="J61" s="72"/>
      <c r="K61" s="72"/>
      <c r="L61" s="72"/>
      <c r="M61" s="72"/>
      <c r="N61" s="72"/>
      <c r="O61" s="72"/>
      <c r="P61" s="72"/>
      <c r="Q61" s="72"/>
      <c r="R61" s="68"/>
    </row>
    <row r="62" spans="1:18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72"/>
      <c r="J62" s="72"/>
      <c r="K62" s="72"/>
      <c r="L62" s="72"/>
      <c r="M62" s="72"/>
      <c r="N62" s="72"/>
      <c r="O62" s="72"/>
      <c r="P62" s="72"/>
      <c r="Q62" s="72"/>
      <c r="R62" s="68"/>
    </row>
    <row r="63" spans="1:18" s="21" customFormat="1" ht="14.5" hidden="1" x14ac:dyDescent="0.35">
      <c r="A63" s="15" t="s">
        <v>41</v>
      </c>
      <c r="B63" s="11"/>
      <c r="C63" s="14"/>
      <c r="D63" s="14"/>
      <c r="E63" s="63"/>
      <c r="F63" s="12"/>
      <c r="G63" s="12"/>
      <c r="H63" s="19"/>
      <c r="I63" s="72"/>
      <c r="J63" s="72"/>
      <c r="K63" s="72"/>
      <c r="L63" s="72"/>
      <c r="M63" s="72"/>
      <c r="N63" s="72"/>
      <c r="O63" s="72"/>
      <c r="P63" s="72"/>
      <c r="Q63" s="72"/>
      <c r="R63" s="68"/>
    </row>
    <row r="64" spans="1:18" s="21" customFormat="1" ht="14.5" hidden="1" x14ac:dyDescent="0.35">
      <c r="A64" s="22"/>
      <c r="B64" s="17"/>
      <c r="C64" s="15"/>
      <c r="D64" s="15" t="s">
        <v>19</v>
      </c>
      <c r="E64" s="64" t="s">
        <v>20</v>
      </c>
      <c r="F64" s="17">
        <v>17.207000000000001</v>
      </c>
      <c r="G64" s="47" t="s">
        <v>29</v>
      </c>
      <c r="H64" s="19"/>
      <c r="I64" s="72"/>
      <c r="J64" s="72"/>
      <c r="K64" s="72"/>
      <c r="L64" s="72"/>
      <c r="M64" s="72"/>
      <c r="N64" s="72"/>
      <c r="O64" s="72"/>
      <c r="P64" s="72"/>
      <c r="Q64" s="72"/>
      <c r="R64" s="68"/>
    </row>
    <row r="65" spans="1:18" s="21" customFormat="1" ht="14.5" hidden="1" x14ac:dyDescent="0.35">
      <c r="A65" s="22"/>
      <c r="B65" s="17"/>
      <c r="C65" s="15"/>
      <c r="D65" s="15" t="s">
        <v>19</v>
      </c>
      <c r="E65" s="64" t="s">
        <v>20</v>
      </c>
      <c r="F65" s="17">
        <v>17.207000000000001</v>
      </c>
      <c r="G65" s="47" t="s">
        <v>29</v>
      </c>
      <c r="H65" s="19"/>
      <c r="I65" s="72"/>
      <c r="J65" s="72"/>
      <c r="K65" s="72"/>
      <c r="L65" s="72"/>
      <c r="M65" s="72"/>
      <c r="N65" s="72"/>
      <c r="O65" s="72"/>
      <c r="P65" s="72"/>
      <c r="Q65" s="72"/>
      <c r="R65" s="68"/>
    </row>
    <row r="66" spans="1:18" s="10" customFormat="1" ht="14.5" hidden="1" x14ac:dyDescent="0.35">
      <c r="A66" s="66" t="s">
        <v>39</v>
      </c>
      <c r="B66" s="17" t="s">
        <v>43</v>
      </c>
      <c r="C66" s="69" t="s">
        <v>44</v>
      </c>
      <c r="D66" s="15" t="s">
        <v>14</v>
      </c>
      <c r="E66" s="15" t="s">
        <v>15</v>
      </c>
      <c r="F66" s="15">
        <v>10.561</v>
      </c>
      <c r="G66" s="14" t="s">
        <v>46</v>
      </c>
      <c r="H66" s="60">
        <v>6089.37</v>
      </c>
      <c r="I66" s="60"/>
      <c r="J66" s="60"/>
      <c r="K66" s="60"/>
      <c r="L66" s="60"/>
      <c r="M66" s="60"/>
      <c r="N66" s="60"/>
      <c r="O66" s="60"/>
      <c r="P66" s="60"/>
      <c r="Q66" s="60"/>
      <c r="R66" s="68">
        <f>SUM(H66:I66)</f>
        <v>6089.37</v>
      </c>
    </row>
    <row r="67" spans="1:18" s="10" customFormat="1" ht="14.5" hidden="1" x14ac:dyDescent="0.35">
      <c r="A67" s="66" t="s">
        <v>39</v>
      </c>
      <c r="B67" s="17" t="s">
        <v>43</v>
      </c>
      <c r="C67" s="69" t="s">
        <v>44</v>
      </c>
      <c r="D67" s="15" t="s">
        <v>14</v>
      </c>
      <c r="E67" s="15" t="s">
        <v>15</v>
      </c>
      <c r="F67" s="15">
        <v>10.561</v>
      </c>
      <c r="G67" s="14" t="s">
        <v>46</v>
      </c>
      <c r="H67" s="60"/>
      <c r="I67" s="60"/>
      <c r="J67" s="60"/>
      <c r="K67" s="60"/>
      <c r="L67" s="60"/>
      <c r="M67" s="60"/>
      <c r="N67" s="60">
        <v>5514.9944850000002</v>
      </c>
      <c r="O67" s="60"/>
      <c r="P67" s="60"/>
      <c r="Q67" s="60"/>
      <c r="R67" s="68">
        <f>SUM(N67)</f>
        <v>5514.9944850000002</v>
      </c>
    </row>
    <row r="68" spans="1:18" s="10" customFormat="1" ht="14.5" hidden="1" x14ac:dyDescent="0.35">
      <c r="A68" s="66" t="s">
        <v>39</v>
      </c>
      <c r="B68" s="17" t="s">
        <v>43</v>
      </c>
      <c r="C68" s="69" t="s">
        <v>44</v>
      </c>
      <c r="D68" s="15" t="s">
        <v>14</v>
      </c>
      <c r="E68" s="15" t="s">
        <v>15</v>
      </c>
      <c r="F68" s="15">
        <v>10.561</v>
      </c>
      <c r="G68" s="14" t="s">
        <v>46</v>
      </c>
      <c r="H68" s="60"/>
      <c r="I68" s="60"/>
      <c r="J68" s="60"/>
      <c r="K68" s="60"/>
      <c r="L68" s="60"/>
      <c r="M68" s="60"/>
      <c r="N68" s="60">
        <v>12753.135515</v>
      </c>
      <c r="O68" s="60"/>
      <c r="P68" s="60"/>
      <c r="Q68" s="60"/>
      <c r="R68" s="68">
        <f>SUM(N68)</f>
        <v>12753.135515</v>
      </c>
    </row>
    <row r="69" spans="1:18" s="10" customFormat="1" ht="15.5" hidden="1" x14ac:dyDescent="0.35">
      <c r="A69" s="81" t="s">
        <v>102</v>
      </c>
      <c r="B69" s="17" t="s">
        <v>63</v>
      </c>
      <c r="C69" s="82" t="s">
        <v>103</v>
      </c>
      <c r="D69" s="83" t="s">
        <v>104</v>
      </c>
      <c r="E69" s="15" t="s">
        <v>105</v>
      </c>
      <c r="F69" s="80"/>
      <c r="G69" s="14"/>
      <c r="H69" s="60"/>
      <c r="I69" s="60"/>
      <c r="J69" s="60"/>
      <c r="K69" s="60"/>
      <c r="L69" s="60"/>
      <c r="M69" s="60"/>
      <c r="N69" s="60"/>
      <c r="O69" s="60"/>
      <c r="P69" s="60">
        <v>1943</v>
      </c>
      <c r="Q69" s="60"/>
      <c r="R69" s="68">
        <f>P69</f>
        <v>1943</v>
      </c>
    </row>
    <row r="70" spans="1:18" s="10" customFormat="1" ht="15.5" hidden="1" x14ac:dyDescent="0.35">
      <c r="A70" s="81" t="s">
        <v>106</v>
      </c>
      <c r="B70" s="17" t="s">
        <v>63</v>
      </c>
      <c r="C70" s="84" t="s">
        <v>107</v>
      </c>
      <c r="D70" s="84" t="s">
        <v>108</v>
      </c>
      <c r="E70" s="15" t="s">
        <v>109</v>
      </c>
      <c r="F70" s="80"/>
      <c r="G70" s="14"/>
      <c r="H70" s="60"/>
      <c r="I70" s="60"/>
      <c r="J70" s="60"/>
      <c r="K70" s="60"/>
      <c r="L70" s="60"/>
      <c r="M70" s="60"/>
      <c r="N70" s="60"/>
      <c r="O70" s="60"/>
      <c r="P70" s="60">
        <v>5024.1899999999996</v>
      </c>
      <c r="Q70" s="60"/>
      <c r="R70" s="68">
        <f t="shared" ref="R70:R72" si="2">P70</f>
        <v>5024.1899999999996</v>
      </c>
    </row>
    <row r="71" spans="1:18" s="10" customFormat="1" ht="15.5" hidden="1" x14ac:dyDescent="0.35">
      <c r="A71" s="81" t="s">
        <v>110</v>
      </c>
      <c r="B71" s="17" t="s">
        <v>63</v>
      </c>
      <c r="C71" s="85" t="s">
        <v>111</v>
      </c>
      <c r="D71" s="85" t="s">
        <v>112</v>
      </c>
      <c r="E71" s="15" t="s">
        <v>113</v>
      </c>
      <c r="F71" s="80"/>
      <c r="G71" s="14"/>
      <c r="H71" s="60"/>
      <c r="I71" s="60"/>
      <c r="J71" s="60"/>
      <c r="K71" s="60"/>
      <c r="L71" s="60"/>
      <c r="M71" s="60"/>
      <c r="N71" s="60"/>
      <c r="O71" s="60"/>
      <c r="P71" s="60">
        <v>6698.93</v>
      </c>
      <c r="Q71" s="60"/>
      <c r="R71" s="68">
        <f t="shared" si="2"/>
        <v>6698.93</v>
      </c>
    </row>
    <row r="72" spans="1:18" s="10" customFormat="1" ht="15.5" hidden="1" x14ac:dyDescent="0.35">
      <c r="A72" s="81" t="s">
        <v>114</v>
      </c>
      <c r="B72" s="17" t="s">
        <v>63</v>
      </c>
      <c r="C72" s="86" t="s">
        <v>115</v>
      </c>
      <c r="D72" s="86" t="s">
        <v>116</v>
      </c>
      <c r="E72" s="15" t="s">
        <v>117</v>
      </c>
      <c r="F72" s="80"/>
      <c r="G72" s="14"/>
      <c r="H72" s="60"/>
      <c r="I72" s="60"/>
      <c r="J72" s="60"/>
      <c r="K72" s="60"/>
      <c r="L72" s="60"/>
      <c r="M72" s="60"/>
      <c r="N72" s="60"/>
      <c r="O72" s="60"/>
      <c r="P72" s="60">
        <v>6911.1</v>
      </c>
      <c r="Q72" s="60"/>
      <c r="R72" s="68">
        <f t="shared" si="2"/>
        <v>6911.1</v>
      </c>
    </row>
    <row r="73" spans="1:18" s="10" customFormat="1" ht="14.5" hidden="1" x14ac:dyDescent="0.35">
      <c r="A73" s="35"/>
      <c r="B73" s="45"/>
      <c r="C73" s="43"/>
      <c r="D73" s="43"/>
      <c r="E73" s="65"/>
      <c r="F73" s="36"/>
      <c r="G73" s="17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8"/>
    </row>
    <row r="74" spans="1:18" s="10" customFormat="1" ht="14.5" x14ac:dyDescent="0.35">
      <c r="A74" s="22"/>
      <c r="B74" s="17"/>
      <c r="C74" s="31"/>
      <c r="D74" s="31"/>
      <c r="E74" s="33"/>
      <c r="F74" s="17"/>
      <c r="G74" s="17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68"/>
    </row>
    <row r="75" spans="1:18" s="10" customFormat="1" ht="14.5" x14ac:dyDescent="0.35">
      <c r="A75" s="22" t="s">
        <v>0</v>
      </c>
      <c r="B75" s="22"/>
      <c r="C75" s="24"/>
      <c r="D75" s="24"/>
      <c r="E75" s="24"/>
      <c r="F75" s="24"/>
      <c r="G75" s="24"/>
      <c r="H75" s="40">
        <f>SUM(H66:H74)</f>
        <v>6089.37</v>
      </c>
      <c r="I75" s="40">
        <f>SUM(I23:I74)</f>
        <v>66565.3</v>
      </c>
      <c r="J75" s="40">
        <f>SUM(J29:J49)</f>
        <v>864190</v>
      </c>
      <c r="K75" s="40">
        <f>SUM(K9)</f>
        <v>320442.09000000003</v>
      </c>
      <c r="L75" s="40">
        <f>SUM(L7:L10)</f>
        <v>95000</v>
      </c>
      <c r="M75" s="40">
        <f>SUM(M53:M59)</f>
        <v>7405</v>
      </c>
      <c r="N75" s="40">
        <f>SUM(N63:N68)</f>
        <v>18268.13</v>
      </c>
      <c r="O75" s="40">
        <f>SUM(O30:O73)</f>
        <v>1128024</v>
      </c>
      <c r="P75" s="40">
        <f>SUM(P63:P73)</f>
        <v>20577.22</v>
      </c>
      <c r="Q75" s="40">
        <f>SUM(Q54:Q58)</f>
        <v>13999</v>
      </c>
      <c r="R75" s="68"/>
    </row>
    <row r="76" spans="1:18" s="10" customFormat="1" ht="14.5" x14ac:dyDescent="0.35">
      <c r="A76" s="25"/>
      <c r="B76" s="25"/>
      <c r="C76" s="26"/>
      <c r="D76" s="26"/>
      <c r="E76" s="26"/>
      <c r="F76" s="26"/>
      <c r="G76" s="2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8"/>
    </row>
    <row r="77" spans="1:18" s="10" customFormat="1" ht="14.5" x14ac:dyDescent="0.35">
      <c r="A77" s="21" t="s">
        <v>9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</row>
    <row r="78" spans="1:18" s="10" customFormat="1" ht="14.5" hidden="1" x14ac:dyDescent="0.35">
      <c r="A78" s="21" t="s">
        <v>45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</row>
    <row r="79" spans="1:18" s="10" customFormat="1" ht="14.5" hidden="1" x14ac:dyDescent="0.35">
      <c r="A79" s="25" t="s">
        <v>40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</row>
    <row r="80" spans="1:18" ht="14.5" hidden="1" x14ac:dyDescent="0.35">
      <c r="A80" s="21" t="s">
        <v>56</v>
      </c>
    </row>
    <row r="81" spans="1:1" ht="14.5" hidden="1" x14ac:dyDescent="0.35">
      <c r="A81" s="25" t="s">
        <v>57</v>
      </c>
    </row>
    <row r="82" spans="1:1" ht="14.5" hidden="1" x14ac:dyDescent="0.35">
      <c r="A82" s="21" t="s">
        <v>60</v>
      </c>
    </row>
    <row r="83" spans="1:1" ht="14.5" hidden="1" x14ac:dyDescent="0.35">
      <c r="A83" s="25" t="s">
        <v>61</v>
      </c>
    </row>
    <row r="84" spans="1:1" ht="14.5" hidden="1" x14ac:dyDescent="0.35">
      <c r="A84" s="21" t="s">
        <v>73</v>
      </c>
    </row>
    <row r="85" spans="1:1" ht="14.5" hidden="1" x14ac:dyDescent="0.35">
      <c r="A85" s="25" t="s">
        <v>74</v>
      </c>
    </row>
    <row r="86" spans="1:1" ht="14.5" hidden="1" x14ac:dyDescent="0.35">
      <c r="A86" s="21" t="s">
        <v>80</v>
      </c>
    </row>
    <row r="87" spans="1:1" ht="14.5" hidden="1" x14ac:dyDescent="0.35">
      <c r="A87" s="25" t="s">
        <v>79</v>
      </c>
    </row>
    <row r="88" spans="1:1" ht="14.5" hidden="1" x14ac:dyDescent="0.35">
      <c r="A88" s="21" t="s">
        <v>83</v>
      </c>
    </row>
    <row r="89" spans="1:1" ht="14.5" hidden="1" x14ac:dyDescent="0.35">
      <c r="A89" s="25" t="s">
        <v>82</v>
      </c>
    </row>
    <row r="90" spans="1:1" ht="14.5" hidden="1" x14ac:dyDescent="0.35">
      <c r="A90" s="21" t="s">
        <v>90</v>
      </c>
    </row>
    <row r="91" spans="1:1" ht="14.5" hidden="1" x14ac:dyDescent="0.35">
      <c r="A91" s="25" t="s">
        <v>40</v>
      </c>
    </row>
    <row r="92" spans="1:1" ht="14.5" hidden="1" x14ac:dyDescent="0.35">
      <c r="A92" s="21" t="s">
        <v>98</v>
      </c>
    </row>
    <row r="93" spans="1:1" ht="14.5" hidden="1" x14ac:dyDescent="0.35">
      <c r="A93" s="25" t="s">
        <v>97</v>
      </c>
    </row>
    <row r="94" spans="1:1" ht="14.5" hidden="1" x14ac:dyDescent="0.35">
      <c r="A94" s="21" t="s">
        <v>101</v>
      </c>
    </row>
    <row r="95" spans="1:1" ht="14.5" hidden="1" x14ac:dyDescent="0.35">
      <c r="A95" s="25" t="s">
        <v>100</v>
      </c>
    </row>
    <row r="96" spans="1:1" ht="14.5" x14ac:dyDescent="0.35">
      <c r="A96" s="21" t="s">
        <v>118</v>
      </c>
    </row>
    <row r="97" spans="1:1" ht="14.5" x14ac:dyDescent="0.35">
      <c r="A97" s="25" t="s">
        <v>82</v>
      </c>
    </row>
    <row r="106" spans="1:1" ht="14.5" x14ac:dyDescent="0.35">
      <c r="A106" s="21" t="s">
        <v>35</v>
      </c>
    </row>
    <row r="107" spans="1:1" ht="14.5" x14ac:dyDescent="0.35">
      <c r="A107" s="61" t="s">
        <v>37</v>
      </c>
    </row>
    <row r="108" spans="1:1" ht="14.5" x14ac:dyDescent="0.35">
      <c r="A108" s="21" t="s">
        <v>36</v>
      </c>
    </row>
    <row r="109" spans="1:1" ht="14.5" x14ac:dyDescent="0.35">
      <c r="A109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2024-12-23T15:05:26Z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