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EFD50CF-4EE4-4499-8D2E-104291BFEC8B}" xr6:coauthVersionLast="47" xr6:coauthVersionMax="47" xr10:uidLastSave="{00000000-0000-0000-0000-000000000000}"/>
  <bookViews>
    <workbookView xWindow="75" yWindow="0" windowWidth="285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9" i="2" l="1"/>
  <c r="S38" i="2"/>
  <c r="R38" i="2"/>
  <c r="R81" i="2" s="1"/>
  <c r="S65" i="2"/>
  <c r="S67" i="2"/>
  <c r="Q66" i="2"/>
  <c r="S66" i="2" s="1"/>
  <c r="Q64" i="2"/>
  <c r="Q81" i="2" s="1"/>
  <c r="S37" i="2"/>
  <c r="P36" i="2"/>
  <c r="P81" i="2" s="1"/>
  <c r="O61" i="2"/>
  <c r="O81" i="2" s="1"/>
  <c r="S62" i="2"/>
  <c r="N81" i="2"/>
  <c r="S35" i="2"/>
  <c r="S47" i="2"/>
  <c r="M46" i="2"/>
  <c r="S46" i="2" s="1"/>
  <c r="S25" i="2"/>
  <c r="L81" i="2"/>
  <c r="S24" i="2"/>
  <c r="K81" i="2"/>
  <c r="J57" i="2"/>
  <c r="S57" i="2" s="1"/>
  <c r="J55" i="2"/>
  <c r="S55" i="2" s="1"/>
  <c r="S56" i="2"/>
  <c r="S58" i="2"/>
  <c r="S18" i="2"/>
  <c r="I17" i="2"/>
  <c r="I81" i="2" s="1"/>
  <c r="S34" i="2"/>
  <c r="H81" i="2"/>
  <c r="S64" i="2" l="1"/>
  <c r="S36" i="2"/>
  <c r="S61" i="2"/>
  <c r="M81" i="2"/>
  <c r="J81" i="2"/>
  <c r="S17" i="2"/>
</calcChain>
</file>

<file path=xl/sharedStrings.xml><?xml version="1.0" encoding="utf-8"?>
<sst xmlns="http://schemas.openxmlformats.org/spreadsheetml/2006/main" count="197" uniqueCount="113">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</sst>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11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11" fillId="4" borderId="5" xfId="1" applyFont="1" applyFill="1" applyBorder="1" applyAlignment="1">
      <alignment horizontal="center" wrapText="1"/>
    </xf>
    <xf numFmtId="44" fontId="11" fillId="4" borderId="1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7" fillId="4" borderId="1" xfId="0" applyFont="1" applyFill="1" applyBorder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8"/>
  <sheetViews>
    <sheetView tabSelected="1" zoomScale="120" zoomScaleNormal="120" workbookViewId="0">
      <selection activeCell="A43" sqref="A43"/>
    </sheetView>
  </sheetViews>
  <sheetFormatPr defaultColWidth="9.140625" defaultRowHeight="13.5" x14ac:dyDescent="0.25"/>
  <cols>
    <col min="1" max="1" width="70.5703125" style="3" customWidth="1"/>
    <col min="2" max="2" width="37.85546875" style="3" customWidth="1"/>
    <col min="3" max="3" width="17.7109375" style="2" customWidth="1"/>
    <col min="4" max="5" width="10.7109375" style="2" customWidth="1"/>
    <col min="6" max="7" width="7.710937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7" width="13.42578125" style="2" hidden="1" customWidth="1"/>
    <col min="18" max="18" width="14.42578125" style="2" customWidth="1"/>
    <col min="19" max="19" width="12.85546875" style="3" hidden="1" customWidth="1"/>
    <col min="20" max="20" width="11.5703125" style="3" bestFit="1" customWidth="1"/>
    <col min="21" max="16384" width="9.140625" style="3"/>
  </cols>
  <sheetData>
    <row r="1" spans="1:19" ht="29.25" customHeight="1" x14ac:dyDescent="0.3">
      <c r="B1" s="109" t="s">
        <v>10</v>
      </c>
      <c r="C1" s="110"/>
      <c r="D1" s="110"/>
      <c r="E1" s="110"/>
      <c r="F1" s="110"/>
      <c r="G1" s="110"/>
      <c r="H1" s="110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22.5" customHeight="1" x14ac:dyDescent="0.3">
      <c r="A2" s="10" t="s">
        <v>11</v>
      </c>
      <c r="B2" s="9" t="s">
        <v>7</v>
      </c>
      <c r="C2" s="1"/>
    </row>
    <row r="3" spans="1:19" ht="21" thickBot="1" x14ac:dyDescent="0.35">
      <c r="A3" s="4"/>
      <c r="B3" s="5"/>
      <c r="C3" s="1"/>
    </row>
    <row r="4" spans="1:19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101</v>
      </c>
      <c r="P4" s="68" t="s">
        <v>102</v>
      </c>
      <c r="Q4" s="68" t="s">
        <v>105</v>
      </c>
      <c r="R4" s="68" t="s">
        <v>109</v>
      </c>
      <c r="S4" s="13" t="s">
        <v>6</v>
      </c>
    </row>
    <row r="5" spans="1:19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</row>
    <row r="6" spans="1:19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7"/>
    </row>
    <row r="7" spans="1:19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7"/>
    </row>
    <row r="8" spans="1:19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33"/>
    </row>
    <row r="9" spans="1:19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33"/>
    </row>
    <row r="10" spans="1:19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33"/>
    </row>
    <row r="11" spans="1:19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33"/>
    </row>
    <row r="12" spans="1:19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3"/>
    </row>
    <row r="13" spans="1:19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33"/>
    </row>
    <row r="14" spans="1:19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33"/>
    </row>
    <row r="15" spans="1:19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33"/>
    </row>
    <row r="16" spans="1:19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33"/>
    </row>
    <row r="17" spans="1:20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0" t="s">
        <v>49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17">
        <f>SUM(I17)</f>
        <v>158001.31</v>
      </c>
    </row>
    <row r="18" spans="1:20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0" t="s">
        <v>49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17">
        <f>SUM(I18)</f>
        <v>1</v>
      </c>
    </row>
    <row r="19" spans="1:20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33"/>
      <c r="T19" s="64"/>
    </row>
    <row r="20" spans="1:20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33"/>
    </row>
    <row r="21" spans="1:20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33"/>
    </row>
    <row r="22" spans="1:20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33"/>
    </row>
    <row r="23" spans="1:20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33"/>
    </row>
    <row r="24" spans="1:20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2" t="s">
        <v>69</v>
      </c>
      <c r="E24" s="72" t="s">
        <v>24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17">
        <f>K24</f>
        <v>331264.69</v>
      </c>
    </row>
    <row r="25" spans="1:20" s="28" customFormat="1" ht="15" hidden="1" x14ac:dyDescent="0.25">
      <c r="A25" s="39" t="s">
        <v>71</v>
      </c>
      <c r="B25" s="66" t="s">
        <v>45</v>
      </c>
      <c r="C25" s="56" t="s">
        <v>72</v>
      </c>
      <c r="D25" s="72" t="s">
        <v>73</v>
      </c>
      <c r="E25" s="84" t="s">
        <v>74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17">
        <f>SUM(L25)</f>
        <v>95000</v>
      </c>
    </row>
    <row r="26" spans="1:20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33"/>
    </row>
    <row r="27" spans="1:20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33"/>
    </row>
    <row r="28" spans="1:20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33"/>
    </row>
    <row r="29" spans="1:20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33"/>
    </row>
    <row r="30" spans="1:20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17"/>
    </row>
    <row r="31" spans="1:20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17"/>
    </row>
    <row r="32" spans="1:20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17"/>
    </row>
    <row r="33" spans="1:20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17"/>
    </row>
    <row r="34" spans="1:20" s="28" customFormat="1" ht="14.25" hidden="1" customHeight="1" x14ac:dyDescent="0.3">
      <c r="A34" s="77" t="s">
        <v>34</v>
      </c>
      <c r="B34" s="26" t="s">
        <v>37</v>
      </c>
      <c r="C34" s="79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17">
        <f>SUM(H34:I34)</f>
        <v>14086.92</v>
      </c>
    </row>
    <row r="35" spans="1:20" s="28" customFormat="1" ht="14.25" hidden="1" customHeight="1" x14ac:dyDescent="0.3">
      <c r="A35" s="77" t="s">
        <v>34</v>
      </c>
      <c r="B35" s="26" t="s">
        <v>37</v>
      </c>
      <c r="C35" s="79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17">
        <f>SUM(N35)</f>
        <v>7043.44962321</v>
      </c>
    </row>
    <row r="36" spans="1:20" s="28" customFormat="1" ht="14.25" hidden="1" customHeight="1" x14ac:dyDescent="0.3">
      <c r="A36" s="101" t="s">
        <v>95</v>
      </c>
      <c r="B36" s="26" t="s">
        <v>96</v>
      </c>
      <c r="C36" s="16" t="s">
        <v>97</v>
      </c>
      <c r="D36" s="16" t="s">
        <v>98</v>
      </c>
      <c r="E36" s="16" t="s">
        <v>99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17">
        <f>P36</f>
        <v>63708.280170189901</v>
      </c>
    </row>
    <row r="37" spans="1:20" s="28" customFormat="1" ht="14.25" hidden="1" customHeight="1" x14ac:dyDescent="0.3">
      <c r="A37" s="101" t="s">
        <v>95</v>
      </c>
      <c r="B37" s="26" t="s">
        <v>100</v>
      </c>
      <c r="C37" s="16" t="s">
        <v>97</v>
      </c>
      <c r="D37" s="16" t="s">
        <v>98</v>
      </c>
      <c r="E37" s="16" t="s">
        <v>99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17">
        <f>P37</f>
        <v>1</v>
      </c>
    </row>
    <row r="38" spans="1:20" s="28" customFormat="1" ht="33" customHeight="1" x14ac:dyDescent="0.3">
      <c r="A38" s="111" t="s">
        <v>110</v>
      </c>
      <c r="B38" s="103" t="s">
        <v>96</v>
      </c>
      <c r="C38" s="104" t="s">
        <v>97</v>
      </c>
      <c r="D38" s="104" t="s">
        <v>98</v>
      </c>
      <c r="E38" s="104" t="s">
        <v>99</v>
      </c>
      <c r="F38" s="105"/>
      <c r="G38" s="106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>
        <f>221993.2-1</f>
        <v>221992.2</v>
      </c>
      <c r="S38" s="108">
        <f>SUM(R38)</f>
        <v>221992.2</v>
      </c>
    </row>
    <row r="39" spans="1:20" s="28" customFormat="1" ht="33" customHeight="1" x14ac:dyDescent="0.3">
      <c r="A39" s="111" t="s">
        <v>110</v>
      </c>
      <c r="B39" s="103" t="s">
        <v>100</v>
      </c>
      <c r="C39" s="104" t="s">
        <v>97</v>
      </c>
      <c r="D39" s="104" t="s">
        <v>98</v>
      </c>
      <c r="E39" s="104" t="s">
        <v>99</v>
      </c>
      <c r="F39" s="105"/>
      <c r="G39" s="106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>
        <v>1</v>
      </c>
      <c r="S39" s="108">
        <f>SUM(R39)</f>
        <v>1</v>
      </c>
    </row>
    <row r="40" spans="1:20" s="28" customFormat="1" ht="14.25" customHeight="1" x14ac:dyDescent="0.3">
      <c r="A40" s="101"/>
      <c r="B40" s="40"/>
      <c r="C40" s="42"/>
      <c r="D40" s="42"/>
      <c r="E40" s="42"/>
      <c r="F40" s="42"/>
      <c r="G40" s="1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17"/>
    </row>
    <row r="41" spans="1:20" s="28" customFormat="1" ht="14.25" customHeight="1" x14ac:dyDescent="0.3">
      <c r="A41" s="77"/>
      <c r="B41" s="40"/>
      <c r="C41" s="90"/>
      <c r="D41" s="42"/>
      <c r="E41" s="42"/>
      <c r="F41" s="42"/>
      <c r="G41" s="32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17"/>
    </row>
    <row r="42" spans="1:20" s="28" customFormat="1" ht="14.25" customHeight="1" x14ac:dyDescent="0.3">
      <c r="A42" s="77"/>
      <c r="B42" s="40"/>
      <c r="C42" s="90"/>
      <c r="D42" s="42"/>
      <c r="E42" s="42"/>
      <c r="F42" s="42"/>
      <c r="G42" s="32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17"/>
    </row>
    <row r="43" spans="1:20" s="28" customFormat="1" ht="14.25" customHeight="1" x14ac:dyDescent="0.25">
      <c r="A43" s="27"/>
      <c r="B43" s="40"/>
      <c r="C43" s="41"/>
      <c r="D43" s="41"/>
      <c r="E43" s="51"/>
      <c r="F43" s="40"/>
      <c r="G43" s="26"/>
      <c r="H43" s="23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33"/>
    </row>
    <row r="44" spans="1:20" s="28" customFormat="1" ht="14.1" hidden="1" customHeight="1" x14ac:dyDescent="0.25">
      <c r="A44" s="22" t="s">
        <v>8</v>
      </c>
      <c r="B44" s="40"/>
      <c r="C44" s="41"/>
      <c r="D44" s="41"/>
      <c r="E44" s="51"/>
      <c r="F44" s="40"/>
      <c r="G44" s="40"/>
      <c r="H44" s="2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33"/>
    </row>
    <row r="45" spans="1:20" s="28" customFormat="1" ht="14.25" hidden="1" customHeight="1" x14ac:dyDescent="0.25">
      <c r="A45" s="16" t="s">
        <v>78</v>
      </c>
      <c r="B45" s="40"/>
      <c r="C45" s="34"/>
      <c r="D45" s="41"/>
      <c r="E45" s="51"/>
      <c r="F45" s="40"/>
      <c r="G45" s="40"/>
      <c r="H45" s="23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33"/>
    </row>
    <row r="46" spans="1:20" s="28" customFormat="1" ht="14.25" hidden="1" customHeight="1" x14ac:dyDescent="0.3">
      <c r="A46" s="85" t="s">
        <v>83</v>
      </c>
      <c r="B46" s="86" t="s">
        <v>79</v>
      </c>
      <c r="C46" s="32" t="s">
        <v>80</v>
      </c>
      <c r="D46" s="32" t="s">
        <v>81</v>
      </c>
      <c r="E46" s="87" t="s">
        <v>82</v>
      </c>
      <c r="F46" s="88">
        <v>17.800999999999998</v>
      </c>
      <c r="G46" s="89" t="s">
        <v>29</v>
      </c>
      <c r="H46" s="54"/>
      <c r="I46" s="54"/>
      <c r="J46" s="54"/>
      <c r="K46" s="54"/>
      <c r="L46" s="54"/>
      <c r="M46" s="54">
        <f>3502.8-166.8</f>
        <v>3336</v>
      </c>
      <c r="N46" s="54"/>
      <c r="O46" s="54"/>
      <c r="P46" s="54"/>
      <c r="Q46" s="54"/>
      <c r="R46" s="54"/>
      <c r="S46" s="17">
        <f>SUM(M46)</f>
        <v>3336</v>
      </c>
    </row>
    <row r="47" spans="1:20" s="28" customFormat="1" ht="14.25" hidden="1" customHeight="1" x14ac:dyDescent="0.3">
      <c r="A47" s="85" t="s">
        <v>83</v>
      </c>
      <c r="B47" s="86" t="s">
        <v>79</v>
      </c>
      <c r="C47" s="32" t="s">
        <v>80</v>
      </c>
      <c r="D47" s="32" t="s">
        <v>81</v>
      </c>
      <c r="E47" s="87" t="s">
        <v>84</v>
      </c>
      <c r="F47" s="88">
        <v>17.800999999999998</v>
      </c>
      <c r="G47" s="89" t="s">
        <v>29</v>
      </c>
      <c r="H47" s="54"/>
      <c r="I47" s="54"/>
      <c r="J47" s="54"/>
      <c r="K47" s="54"/>
      <c r="L47" s="54"/>
      <c r="M47" s="54">
        <v>166.8</v>
      </c>
      <c r="N47" s="54"/>
      <c r="O47" s="54"/>
      <c r="P47" s="54"/>
      <c r="Q47" s="54"/>
      <c r="R47" s="54"/>
      <c r="S47" s="17">
        <f>SUM(M47)</f>
        <v>166.8</v>
      </c>
    </row>
    <row r="48" spans="1:20" s="28" customFormat="1" ht="14.25" hidden="1" customHeight="1" x14ac:dyDescent="0.25">
      <c r="A48" s="44"/>
      <c r="B48" s="26"/>
      <c r="C48" s="16"/>
      <c r="D48" s="58"/>
      <c r="E48" s="62"/>
      <c r="F48" s="16"/>
      <c r="G48" s="42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33"/>
      <c r="T48" s="59"/>
    </row>
    <row r="49" spans="1:19" s="28" customFormat="1" ht="15" hidden="1" x14ac:dyDescent="0.25">
      <c r="A49" s="27"/>
      <c r="B49" s="26"/>
      <c r="C49" s="41"/>
      <c r="D49" s="41"/>
      <c r="E49" s="41"/>
      <c r="F49" s="26"/>
      <c r="G49" s="40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33"/>
    </row>
    <row r="50" spans="1:19" s="28" customFormat="1" ht="15" hidden="1" x14ac:dyDescent="0.25">
      <c r="A50" s="27"/>
      <c r="B50" s="40"/>
      <c r="C50" s="41"/>
      <c r="D50" s="41"/>
      <c r="E50" s="41"/>
      <c r="F50" s="40"/>
      <c r="G50" s="40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33"/>
    </row>
    <row r="51" spans="1:19" s="28" customFormat="1" ht="14.25" hidden="1" customHeight="1" x14ac:dyDescent="0.25">
      <c r="A51" s="39"/>
      <c r="B51" s="40"/>
      <c r="C51" s="41"/>
      <c r="D51" s="41"/>
      <c r="E51" s="41"/>
      <c r="F51" s="42"/>
      <c r="G51" s="42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33"/>
    </row>
    <row r="52" spans="1:19" s="28" customFormat="1" ht="14.25" hidden="1" customHeight="1" x14ac:dyDescent="0.25">
      <c r="A52" s="39"/>
      <c r="B52" s="40"/>
      <c r="C52" s="41"/>
      <c r="D52" s="41"/>
      <c r="E52" s="41"/>
      <c r="F52" s="42"/>
      <c r="G52" s="42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33"/>
    </row>
    <row r="53" spans="1:19" s="28" customFormat="1" ht="14.25" hidden="1" customHeight="1" x14ac:dyDescent="0.25">
      <c r="A53" s="22" t="s">
        <v>8</v>
      </c>
      <c r="B53" s="40"/>
      <c r="C53" s="41"/>
      <c r="D53" s="41"/>
      <c r="E53" s="41"/>
      <c r="F53" s="42"/>
      <c r="G53" s="42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33"/>
    </row>
    <row r="54" spans="1:19" s="28" customFormat="1" ht="14.25" hidden="1" customHeight="1" x14ac:dyDescent="0.25">
      <c r="A54" s="16" t="s">
        <v>54</v>
      </c>
      <c r="B54" s="26"/>
      <c r="C54" s="34"/>
      <c r="D54" s="34"/>
      <c r="E54" s="34"/>
      <c r="F54" s="16"/>
      <c r="G54" s="16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3"/>
    </row>
    <row r="55" spans="1:19" s="28" customFormat="1" ht="14.25" hidden="1" customHeight="1" x14ac:dyDescent="0.3">
      <c r="A55" s="71" t="s">
        <v>57</v>
      </c>
      <c r="B55" s="26" t="s">
        <v>58</v>
      </c>
      <c r="C55" s="58" t="s">
        <v>59</v>
      </c>
      <c r="D55" s="16" t="s">
        <v>18</v>
      </c>
      <c r="E55" s="16">
        <v>6501</v>
      </c>
      <c r="F55" s="26">
        <v>17.259</v>
      </c>
      <c r="G55" s="75" t="s">
        <v>27</v>
      </c>
      <c r="H55" s="54"/>
      <c r="I55" s="54"/>
      <c r="J55" s="54">
        <f>494356-1</f>
        <v>494355</v>
      </c>
      <c r="K55" s="54"/>
      <c r="L55" s="54"/>
      <c r="M55" s="54"/>
      <c r="N55" s="54"/>
      <c r="O55" s="54"/>
      <c r="P55" s="54"/>
      <c r="Q55" s="54"/>
      <c r="R55" s="54"/>
      <c r="S55" s="17">
        <f>SUM(J55)</f>
        <v>494355</v>
      </c>
    </row>
    <row r="56" spans="1:19" s="28" customFormat="1" ht="14.25" hidden="1" customHeight="1" x14ac:dyDescent="0.3">
      <c r="A56" s="71" t="s">
        <v>57</v>
      </c>
      <c r="B56" s="26" t="s">
        <v>60</v>
      </c>
      <c r="C56" s="58" t="s">
        <v>59</v>
      </c>
      <c r="D56" s="16" t="s">
        <v>18</v>
      </c>
      <c r="E56" s="16">
        <v>6501</v>
      </c>
      <c r="F56" s="26">
        <v>17.259</v>
      </c>
      <c r="G56" s="75" t="s">
        <v>27</v>
      </c>
      <c r="H56" s="54"/>
      <c r="I56" s="54"/>
      <c r="J56" s="54">
        <v>1</v>
      </c>
      <c r="K56" s="54"/>
      <c r="L56" s="54"/>
      <c r="M56" s="54"/>
      <c r="N56" s="54"/>
      <c r="O56" s="54"/>
      <c r="P56" s="54"/>
      <c r="Q56" s="54"/>
      <c r="R56" s="54"/>
      <c r="S56" s="17">
        <f t="shared" ref="S56:S58" si="0">SUM(J56)</f>
        <v>1</v>
      </c>
    </row>
    <row r="57" spans="1:19" s="28" customFormat="1" ht="14.25" hidden="1" customHeight="1" x14ac:dyDescent="0.3">
      <c r="A57" s="27" t="s">
        <v>61</v>
      </c>
      <c r="B57" s="26" t="s">
        <v>58</v>
      </c>
      <c r="C57" s="58" t="s">
        <v>62</v>
      </c>
      <c r="D57" s="16" t="s">
        <v>20</v>
      </c>
      <c r="E57" s="16">
        <v>6502</v>
      </c>
      <c r="F57" s="16">
        <v>17.257999999999999</v>
      </c>
      <c r="G57" s="75" t="s">
        <v>27</v>
      </c>
      <c r="H57" s="54"/>
      <c r="I57" s="54"/>
      <c r="J57" s="54">
        <f>98588-1</f>
        <v>98587</v>
      </c>
      <c r="K57" s="54"/>
      <c r="L57" s="54"/>
      <c r="M57" s="54"/>
      <c r="N57" s="54"/>
      <c r="O57" s="54"/>
      <c r="P57" s="54"/>
      <c r="Q57" s="54"/>
      <c r="R57" s="54"/>
      <c r="S57" s="17">
        <f t="shared" si="0"/>
        <v>98587</v>
      </c>
    </row>
    <row r="58" spans="1:19" s="28" customFormat="1" ht="14.25" hidden="1" customHeight="1" x14ac:dyDescent="0.3">
      <c r="A58" s="27" t="s">
        <v>61</v>
      </c>
      <c r="B58" s="26" t="s">
        <v>60</v>
      </c>
      <c r="C58" s="58" t="s">
        <v>62</v>
      </c>
      <c r="D58" s="16" t="s">
        <v>20</v>
      </c>
      <c r="E58" s="16">
        <v>6502</v>
      </c>
      <c r="F58" s="16">
        <v>17.257999999999999</v>
      </c>
      <c r="G58" s="75" t="s">
        <v>27</v>
      </c>
      <c r="H58" s="54"/>
      <c r="I58" s="54"/>
      <c r="J58" s="54">
        <v>1</v>
      </c>
      <c r="K58" s="54"/>
      <c r="L58" s="54"/>
      <c r="M58" s="54"/>
      <c r="N58" s="54"/>
      <c r="O58" s="54"/>
      <c r="P58" s="54"/>
      <c r="Q58" s="54"/>
      <c r="R58" s="54"/>
      <c r="S58" s="17">
        <f t="shared" si="0"/>
        <v>1</v>
      </c>
    </row>
    <row r="59" spans="1:19" s="28" customFormat="1" ht="14.25" hidden="1" customHeight="1" x14ac:dyDescent="0.3">
      <c r="A59" s="27"/>
      <c r="B59" s="26"/>
      <c r="C59" s="58"/>
      <c r="D59" s="32"/>
      <c r="E59" s="26"/>
      <c r="F59" s="16"/>
      <c r="G59" s="75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17"/>
    </row>
    <row r="60" spans="1:19" s="28" customFormat="1" ht="14.25" hidden="1" customHeight="1" x14ac:dyDescent="0.3">
      <c r="A60" s="27"/>
      <c r="B60" s="26"/>
      <c r="C60" s="16"/>
      <c r="D60" s="32"/>
      <c r="E60" s="26"/>
      <c r="F60" s="16"/>
      <c r="G60" s="7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17"/>
    </row>
    <row r="61" spans="1:19" s="28" customFormat="1" ht="14.25" hidden="1" customHeight="1" x14ac:dyDescent="0.25">
      <c r="A61" s="27" t="s">
        <v>61</v>
      </c>
      <c r="B61" s="26" t="s">
        <v>58</v>
      </c>
      <c r="C61" s="58" t="s">
        <v>88</v>
      </c>
      <c r="D61" s="16" t="s">
        <v>20</v>
      </c>
      <c r="E61" s="16">
        <v>6502</v>
      </c>
      <c r="F61" s="16">
        <v>17.257999999999999</v>
      </c>
      <c r="G61" s="91" t="s">
        <v>27</v>
      </c>
      <c r="H61" s="54"/>
      <c r="I61" s="54"/>
      <c r="J61" s="54"/>
      <c r="K61" s="54"/>
      <c r="L61" s="54"/>
      <c r="M61" s="54"/>
      <c r="N61" s="54"/>
      <c r="O61" s="54">
        <f>402899-1</f>
        <v>402898</v>
      </c>
      <c r="P61" s="54"/>
      <c r="Q61" s="54"/>
      <c r="R61" s="54"/>
      <c r="S61" s="17">
        <f>SUM(O61)</f>
        <v>402898</v>
      </c>
    </row>
    <row r="62" spans="1:19" s="28" customFormat="1" ht="14.25" hidden="1" customHeight="1" x14ac:dyDescent="0.25">
      <c r="A62" s="27" t="s">
        <v>61</v>
      </c>
      <c r="B62" s="26" t="s">
        <v>60</v>
      </c>
      <c r="C62" s="58" t="s">
        <v>88</v>
      </c>
      <c r="D62" s="16" t="s">
        <v>20</v>
      </c>
      <c r="E62" s="16">
        <v>6502</v>
      </c>
      <c r="F62" s="16">
        <v>17.257999999999999</v>
      </c>
      <c r="G62" s="91" t="s">
        <v>27</v>
      </c>
      <c r="H62" s="54"/>
      <c r="I62" s="54"/>
      <c r="J62" s="54"/>
      <c r="K62" s="54"/>
      <c r="L62" s="54"/>
      <c r="M62" s="54"/>
      <c r="N62" s="54"/>
      <c r="O62" s="54">
        <v>1</v>
      </c>
      <c r="P62" s="54"/>
      <c r="Q62" s="54"/>
      <c r="R62" s="54"/>
      <c r="S62" s="17">
        <f>SUM(O62)</f>
        <v>1</v>
      </c>
    </row>
    <row r="63" spans="1:19" s="28" customFormat="1" ht="14.25" hidden="1" customHeight="1" x14ac:dyDescent="0.25">
      <c r="A63" s="27"/>
      <c r="B63" s="26"/>
      <c r="C63" s="60"/>
      <c r="D63" s="92"/>
      <c r="E63" s="92"/>
      <c r="F63" s="92"/>
      <c r="G63" s="92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17"/>
    </row>
    <row r="64" spans="1:19" s="28" customFormat="1" ht="14.25" hidden="1" customHeight="1" x14ac:dyDescent="0.25">
      <c r="A64" s="31" t="s">
        <v>106</v>
      </c>
      <c r="B64" s="26" t="s">
        <v>58</v>
      </c>
      <c r="C64" s="16" t="s">
        <v>107</v>
      </c>
      <c r="D64" s="16" t="s">
        <v>19</v>
      </c>
      <c r="E64" s="16">
        <v>6503</v>
      </c>
      <c r="F64" s="16">
        <v>17.277999999999999</v>
      </c>
      <c r="G64" s="102" t="s">
        <v>27</v>
      </c>
      <c r="H64" s="54"/>
      <c r="I64" s="54"/>
      <c r="J64" s="54"/>
      <c r="K64" s="54"/>
      <c r="L64" s="54"/>
      <c r="M64" s="54"/>
      <c r="N64" s="54"/>
      <c r="O64" s="54"/>
      <c r="P64" s="54"/>
      <c r="Q64" s="54">
        <f>108144-1</f>
        <v>108143</v>
      </c>
      <c r="R64" s="54"/>
      <c r="S64" s="17">
        <f>Q64</f>
        <v>108143</v>
      </c>
    </row>
    <row r="65" spans="1:20" s="28" customFormat="1" ht="14.25" hidden="1" customHeight="1" x14ac:dyDescent="0.25">
      <c r="A65" s="31" t="s">
        <v>106</v>
      </c>
      <c r="B65" s="26" t="s">
        <v>60</v>
      </c>
      <c r="C65" s="16" t="s">
        <v>107</v>
      </c>
      <c r="D65" s="16" t="s">
        <v>19</v>
      </c>
      <c r="E65" s="16">
        <v>6503</v>
      </c>
      <c r="F65" s="16">
        <v>17.277999999999999</v>
      </c>
      <c r="G65" s="102" t="s">
        <v>27</v>
      </c>
      <c r="H65" s="54"/>
      <c r="I65" s="54"/>
      <c r="J65" s="54"/>
      <c r="K65" s="54"/>
      <c r="L65" s="54"/>
      <c r="M65" s="54"/>
      <c r="N65" s="54"/>
      <c r="O65" s="54"/>
      <c r="P65" s="54"/>
      <c r="Q65" s="54">
        <v>1</v>
      </c>
      <c r="R65" s="54"/>
      <c r="S65" s="17">
        <f t="shared" ref="S65:S67" si="1">Q65</f>
        <v>1</v>
      </c>
      <c r="T65" s="61"/>
    </row>
    <row r="66" spans="1:20" s="28" customFormat="1" ht="14.25" hidden="1" customHeight="1" x14ac:dyDescent="0.25">
      <c r="A66" s="31" t="s">
        <v>106</v>
      </c>
      <c r="B66" s="26" t="s">
        <v>58</v>
      </c>
      <c r="C66" s="16" t="s">
        <v>108</v>
      </c>
      <c r="D66" s="16" t="s">
        <v>19</v>
      </c>
      <c r="E66" s="16">
        <v>6503</v>
      </c>
      <c r="F66" s="16">
        <v>17.277999999999999</v>
      </c>
      <c r="G66" s="102" t="s">
        <v>27</v>
      </c>
      <c r="H66" s="54"/>
      <c r="I66" s="54"/>
      <c r="J66" s="54"/>
      <c r="K66" s="54"/>
      <c r="L66" s="54"/>
      <c r="M66" s="54"/>
      <c r="N66" s="54"/>
      <c r="O66" s="54"/>
      <c r="P66" s="54"/>
      <c r="Q66" s="54">
        <f>393529-1</f>
        <v>393528</v>
      </c>
      <c r="R66" s="54"/>
      <c r="S66" s="17">
        <f t="shared" si="1"/>
        <v>393528</v>
      </c>
    </row>
    <row r="67" spans="1:20" s="28" customFormat="1" ht="14.25" hidden="1" customHeight="1" x14ac:dyDescent="0.25">
      <c r="A67" s="31" t="s">
        <v>106</v>
      </c>
      <c r="B67" s="26" t="s">
        <v>60</v>
      </c>
      <c r="C67" s="16" t="s">
        <v>108</v>
      </c>
      <c r="D67" s="16" t="s">
        <v>19</v>
      </c>
      <c r="E67" s="16">
        <v>6503</v>
      </c>
      <c r="F67" s="16">
        <v>17.277999999999999</v>
      </c>
      <c r="G67" s="102" t="s">
        <v>27</v>
      </c>
      <c r="H67" s="54"/>
      <c r="I67" s="54"/>
      <c r="J67" s="54"/>
      <c r="K67" s="54"/>
      <c r="L67" s="54"/>
      <c r="M67" s="54"/>
      <c r="N67" s="54"/>
      <c r="O67" s="54"/>
      <c r="P67" s="54"/>
      <c r="Q67" s="54">
        <v>1</v>
      </c>
      <c r="R67" s="54"/>
      <c r="S67" s="17">
        <f t="shared" si="1"/>
        <v>1</v>
      </c>
      <c r="T67" s="59"/>
    </row>
    <row r="68" spans="1:20" s="28" customFormat="1" ht="14.25" hidden="1" customHeight="1" x14ac:dyDescent="0.25">
      <c r="A68" s="27"/>
      <c r="B68" s="26"/>
      <c r="C68" s="60"/>
      <c r="D68" s="16"/>
      <c r="E68" s="26"/>
      <c r="F68" s="16"/>
      <c r="G68" s="16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17"/>
    </row>
    <row r="69" spans="1:20" s="28" customFormat="1" ht="14.25" hidden="1" customHeight="1" x14ac:dyDescent="0.25">
      <c r="A69" s="27"/>
      <c r="B69" s="26"/>
      <c r="C69" s="60"/>
      <c r="D69" s="16"/>
      <c r="E69" s="26"/>
      <c r="F69" s="16"/>
      <c r="G69" s="16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17"/>
    </row>
    <row r="70" spans="1:20" s="28" customFormat="1" ht="14.25" hidden="1" customHeight="1" x14ac:dyDescent="0.25">
      <c r="A70" s="27"/>
      <c r="B70" s="26"/>
      <c r="C70" s="60"/>
      <c r="D70" s="16"/>
      <c r="E70" s="26"/>
      <c r="F70" s="16"/>
      <c r="G70" s="16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17"/>
    </row>
    <row r="71" spans="1:20" s="28" customFormat="1" ht="14.25" hidden="1" customHeight="1" x14ac:dyDescent="0.25">
      <c r="A71" s="27"/>
      <c r="B71" s="57"/>
      <c r="C71" s="43"/>
      <c r="D71" s="16"/>
      <c r="E71" s="26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17"/>
      <c r="T71" s="61"/>
    </row>
    <row r="72" spans="1:20" s="28" customFormat="1" ht="14.25" hidden="1" customHeight="1" x14ac:dyDescent="0.25">
      <c r="A72" s="27"/>
      <c r="B72" s="26"/>
      <c r="C72" s="43"/>
      <c r="D72" s="16"/>
      <c r="E72" s="26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17"/>
    </row>
    <row r="73" spans="1:20" s="28" customFormat="1" ht="14.25" hidden="1" customHeight="1" x14ac:dyDescent="0.25">
      <c r="A73" s="27"/>
      <c r="B73" s="26"/>
      <c r="C73" s="43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17"/>
      <c r="T73" s="59"/>
    </row>
    <row r="74" spans="1:20" s="28" customFormat="1" ht="14.25" hidden="1" customHeight="1" x14ac:dyDescent="0.25">
      <c r="A74" s="27"/>
      <c r="B74" s="26"/>
      <c r="C74" s="16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17"/>
    </row>
    <row r="75" spans="1:20" s="28" customFormat="1" ht="14.25" hidden="1" customHeight="1" x14ac:dyDescent="0.25">
      <c r="A75" s="27"/>
      <c r="B75" s="26"/>
      <c r="C75" s="16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17"/>
    </row>
    <row r="76" spans="1:20" s="28" customFormat="1" ht="15" hidden="1" x14ac:dyDescent="0.25">
      <c r="A76" s="27"/>
      <c r="B76" s="26"/>
      <c r="C76" s="43"/>
      <c r="D76" s="16"/>
      <c r="E76" s="58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17"/>
    </row>
    <row r="77" spans="1:20" s="28" customFormat="1" ht="15" hidden="1" x14ac:dyDescent="0.25">
      <c r="A77" s="27"/>
      <c r="B77" s="26"/>
      <c r="C77" s="58"/>
      <c r="D77" s="16"/>
      <c r="E77" s="58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17"/>
    </row>
    <row r="78" spans="1:20" s="28" customFormat="1" ht="15" hidden="1" x14ac:dyDescent="0.25">
      <c r="A78" s="44"/>
      <c r="B78" s="57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33"/>
    </row>
    <row r="79" spans="1:20" s="28" customFormat="1" ht="14.25" customHeight="1" x14ac:dyDescent="0.25">
      <c r="A79" s="44"/>
      <c r="B79" s="26"/>
      <c r="C79" s="43"/>
      <c r="D79" s="16"/>
      <c r="E79" s="26"/>
      <c r="F79" s="16"/>
      <c r="G79" s="42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33"/>
    </row>
    <row r="80" spans="1:20" s="14" customFormat="1" ht="17.25" customHeight="1" x14ac:dyDescent="0.3">
      <c r="A80" s="73" t="s">
        <v>12</v>
      </c>
      <c r="B80" s="36"/>
      <c r="C80" s="37"/>
      <c r="D80" s="36"/>
      <c r="E80" s="37"/>
      <c r="F80" s="36"/>
      <c r="G80" s="3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33"/>
    </row>
    <row r="81" spans="1:19" s="14" customFormat="1" ht="18.75" customHeight="1" x14ac:dyDescent="0.3">
      <c r="A81" s="27" t="s">
        <v>0</v>
      </c>
      <c r="B81" s="27"/>
      <c r="C81" s="38"/>
      <c r="D81" s="38"/>
      <c r="E81" s="38"/>
      <c r="F81" s="38"/>
      <c r="G81" s="38"/>
      <c r="H81" s="55">
        <f>SUM(H6:H80)</f>
        <v>14086.92</v>
      </c>
      <c r="I81" s="55">
        <f>SUM(I16:I20)</f>
        <v>158002.31</v>
      </c>
      <c r="J81" s="55">
        <f>SUM(J53:J78)</f>
        <v>592944</v>
      </c>
      <c r="K81" s="55">
        <f>SUM(K23:K26)</f>
        <v>331264.69</v>
      </c>
      <c r="L81" s="55">
        <f>SUM(L23:L27)</f>
        <v>95000</v>
      </c>
      <c r="M81" s="55">
        <f>SUM(M44:M50)</f>
        <v>3502.8</v>
      </c>
      <c r="N81" s="55">
        <f>SUM(N32:N42)</f>
        <v>7043.44962321</v>
      </c>
      <c r="O81" s="55">
        <f>SUM(O53:O77)</f>
        <v>402899</v>
      </c>
      <c r="P81" s="55">
        <f>SUM(P29:P41)</f>
        <v>63709.280170189901</v>
      </c>
      <c r="Q81" s="55">
        <f>SUM(Q63:Q77)</f>
        <v>501673</v>
      </c>
      <c r="R81" s="55">
        <f>SUM(R29:R43)</f>
        <v>221993.2</v>
      </c>
      <c r="S81" s="33"/>
    </row>
    <row r="82" spans="1:19" s="30" customFormat="1" ht="16.5" x14ac:dyDescent="0.3">
      <c r="A82" s="14"/>
      <c r="B82" s="14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9" s="14" customFormat="1" ht="16.5" x14ac:dyDescent="0.3">
      <c r="A83" s="30" t="s">
        <v>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9" s="14" customFormat="1" ht="15" hidden="1" customHeight="1" x14ac:dyDescent="0.3">
      <c r="A84" s="30" t="s">
        <v>40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9" s="14" customFormat="1" ht="17.25" hidden="1" customHeight="1" x14ac:dyDescent="0.3">
      <c r="A85" s="67" t="s">
        <v>35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9" ht="15" hidden="1" x14ac:dyDescent="0.25">
      <c r="A86" s="30" t="s">
        <v>51</v>
      </c>
    </row>
    <row r="87" spans="1:19" ht="15" hidden="1" x14ac:dyDescent="0.25">
      <c r="A87" s="67" t="s">
        <v>52</v>
      </c>
    </row>
    <row r="88" spans="1:19" ht="15" hidden="1" x14ac:dyDescent="0.25">
      <c r="A88" s="30" t="s">
        <v>55</v>
      </c>
    </row>
    <row r="89" spans="1:19" ht="15" hidden="1" x14ac:dyDescent="0.25">
      <c r="A89" s="67" t="s">
        <v>56</v>
      </c>
    </row>
    <row r="90" spans="1:19" ht="15" hidden="1" x14ac:dyDescent="0.25">
      <c r="A90" s="30" t="s">
        <v>63</v>
      </c>
    </row>
    <row r="91" spans="1:19" ht="15" hidden="1" x14ac:dyDescent="0.25">
      <c r="A91" s="67" t="s">
        <v>64</v>
      </c>
    </row>
    <row r="92" spans="1:19" ht="15" hidden="1" x14ac:dyDescent="0.25">
      <c r="A92" s="30" t="s">
        <v>76</v>
      </c>
    </row>
    <row r="93" spans="1:19" ht="15" hidden="1" x14ac:dyDescent="0.25">
      <c r="A93" s="67" t="s">
        <v>75</v>
      </c>
    </row>
    <row r="94" spans="1:19" ht="15" hidden="1" x14ac:dyDescent="0.25">
      <c r="A94" s="30" t="s">
        <v>86</v>
      </c>
    </row>
    <row r="95" spans="1:19" ht="15" hidden="1" x14ac:dyDescent="0.25">
      <c r="A95" s="67" t="s">
        <v>85</v>
      </c>
    </row>
    <row r="96" spans="1:19" ht="15" hidden="1" x14ac:dyDescent="0.25">
      <c r="A96" s="30" t="s">
        <v>87</v>
      </c>
    </row>
    <row r="97" spans="1:19" ht="15" hidden="1" x14ac:dyDescent="0.25">
      <c r="A97" s="67" t="s">
        <v>35</v>
      </c>
    </row>
    <row r="98" spans="1:19" ht="15" hidden="1" x14ac:dyDescent="0.25">
      <c r="A98" s="30" t="s">
        <v>91</v>
      </c>
    </row>
    <row r="99" spans="1:19" ht="15" hidden="1" x14ac:dyDescent="0.25">
      <c r="A99" s="67" t="s">
        <v>90</v>
      </c>
    </row>
    <row r="100" spans="1:19" s="30" customFormat="1" ht="15" hidden="1" x14ac:dyDescent="0.25">
      <c r="A100" s="30" t="s">
        <v>94</v>
      </c>
      <c r="C100" s="62"/>
      <c r="D100" s="62"/>
      <c r="E100" s="62"/>
      <c r="F100" s="62"/>
      <c r="G100" s="62"/>
      <c r="H100" s="62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4"/>
    </row>
    <row r="101" spans="1:19" ht="15" hidden="1" x14ac:dyDescent="0.25">
      <c r="A101" s="67" t="s">
        <v>92</v>
      </c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s="98" customFormat="1" hidden="1" x14ac:dyDescent="0.25">
      <c r="A102" s="97" t="s">
        <v>93</v>
      </c>
      <c r="C102" s="99"/>
      <c r="D102" s="99"/>
      <c r="E102" s="99"/>
      <c r="F102" s="99"/>
      <c r="G102" s="99"/>
      <c r="H102" s="100"/>
      <c r="I102" s="100"/>
      <c r="J102" s="100"/>
      <c r="K102" s="100"/>
      <c r="L102" s="100"/>
      <c r="M102" s="100"/>
    </row>
    <row r="104" spans="1:19" ht="15" hidden="1" x14ac:dyDescent="0.25">
      <c r="A104" s="30" t="s">
        <v>104</v>
      </c>
    </row>
    <row r="105" spans="1:19" ht="15" hidden="1" x14ac:dyDescent="0.25">
      <c r="A105" s="67" t="s">
        <v>103</v>
      </c>
    </row>
    <row r="106" spans="1:19" ht="15" x14ac:dyDescent="0.25">
      <c r="A106" s="30" t="s">
        <v>111</v>
      </c>
    </row>
    <row r="107" spans="1:19" ht="15" x14ac:dyDescent="0.25">
      <c r="A107" s="67" t="s">
        <v>112</v>
      </c>
    </row>
    <row r="115" spans="1:1" ht="16.5" x14ac:dyDescent="0.3">
      <c r="A115" s="14" t="s">
        <v>30</v>
      </c>
    </row>
    <row r="116" spans="1:1" ht="16.5" x14ac:dyDescent="0.3">
      <c r="A116" s="76" t="s">
        <v>33</v>
      </c>
    </row>
    <row r="117" spans="1:1" ht="16.5" x14ac:dyDescent="0.3">
      <c r="A117" s="14" t="s">
        <v>31</v>
      </c>
    </row>
    <row r="118" spans="1:1" ht="16.5" x14ac:dyDescent="0.3">
      <c r="A118" s="76" t="s">
        <v>32</v>
      </c>
    </row>
  </sheetData>
  <mergeCells count="1">
    <mergeCell ref="B1:H1"/>
  </mergeCells>
  <phoneticPr fontId="0" type="noConversion"/>
  <hyperlinks>
    <hyperlink ref="A102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2024-12-03T17:12:23Z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