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F1ED195-C249-4AB8-B8C0-45BF0243BDC5}" xr6:coauthVersionLast="47" xr6:coauthVersionMax="47" xr10:uidLastSave="{00000000-0000-0000-0000-000000000000}"/>
  <bookViews>
    <workbookView xWindow="300" yWindow="780" windowWidth="28500" windowHeight="15300" xr2:uid="{00000000-000D-0000-FFFF-FFFF00000000}"/>
  </bookViews>
  <sheets>
    <sheet name="NORTH CENTRAL WIB" sheetId="2" r:id="rId1"/>
  </sheets>
  <definedNames>
    <definedName name="_xlnm.Print_Area" localSheetId="0">'NORTH CENTRAL WIB'!$A$1:$H$90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0" i="2" l="1"/>
  <c r="U86" i="2" s="1"/>
  <c r="V53" i="2"/>
  <c r="T86" i="2"/>
  <c r="V43" i="2"/>
  <c r="V44" i="2"/>
  <c r="V45" i="2"/>
  <c r="V42" i="2"/>
  <c r="S86" i="2"/>
  <c r="V39" i="2"/>
  <c r="R38" i="2"/>
  <c r="R86" i="2" s="1"/>
  <c r="V70" i="2"/>
  <c r="V72" i="2"/>
  <c r="Q71" i="2"/>
  <c r="V71" i="2" s="1"/>
  <c r="Q69" i="2"/>
  <c r="Q86" i="2" s="1"/>
  <c r="V37" i="2"/>
  <c r="P36" i="2"/>
  <c r="P86" i="2" s="1"/>
  <c r="O66" i="2"/>
  <c r="O86" i="2" s="1"/>
  <c r="V67" i="2"/>
  <c r="N86" i="2"/>
  <c r="V35" i="2"/>
  <c r="V52" i="2"/>
  <c r="M51" i="2"/>
  <c r="V51" i="2" s="1"/>
  <c r="V25" i="2"/>
  <c r="L86" i="2"/>
  <c r="V24" i="2"/>
  <c r="K86" i="2"/>
  <c r="J62" i="2"/>
  <c r="V62" i="2" s="1"/>
  <c r="J60" i="2"/>
  <c r="V60" i="2" s="1"/>
  <c r="V61" i="2"/>
  <c r="V63" i="2"/>
  <c r="V18" i="2"/>
  <c r="I17" i="2"/>
  <c r="I86" i="2" s="1"/>
  <c r="V34" i="2"/>
  <c r="H86" i="2"/>
  <c r="V38" i="2" l="1"/>
  <c r="V69" i="2"/>
  <c r="V36" i="2"/>
  <c r="V66" i="2"/>
  <c r="M86" i="2"/>
  <c r="J86" i="2"/>
  <c r="V17" i="2"/>
</calcChain>
</file>

<file path=xl/sharedStrings.xml><?xml version="1.0" encoding="utf-8"?>
<sst xmlns="http://schemas.openxmlformats.org/spreadsheetml/2006/main" count="242" uniqueCount="139">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</sst>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8"/>
  <sheetViews>
    <sheetView tabSelected="1" zoomScale="120" zoomScaleNormal="120" workbookViewId="0">
      <selection activeCell="A57" sqref="A57"/>
    </sheetView>
  </sheetViews>
  <sheetFormatPr defaultColWidth="9.140625" defaultRowHeight="13.5" x14ac:dyDescent="0.25"/>
  <cols>
    <col min="1" max="1" width="80" style="3" customWidth="1"/>
    <col min="2" max="2" width="43.140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0.285156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0" width="13.42578125" style="2" hidden="1" customWidth="1"/>
    <col min="21" max="21" width="13.42578125" style="2" customWidth="1"/>
    <col min="22" max="22" width="12.85546875" style="3" hidden="1" customWidth="1"/>
    <col min="23" max="23" width="11.5703125" style="3" bestFit="1" customWidth="1"/>
    <col min="24" max="16384" width="9.140625" style="3"/>
  </cols>
  <sheetData>
    <row r="1" spans="1:22" ht="29.25" customHeight="1" x14ac:dyDescent="0.3">
      <c r="B1" s="112" t="s">
        <v>10</v>
      </c>
      <c r="C1" s="113"/>
      <c r="D1" s="113"/>
      <c r="E1" s="113"/>
      <c r="F1" s="113"/>
      <c r="G1" s="113"/>
      <c r="H1" s="113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ht="22.5" customHeight="1" x14ac:dyDescent="0.3">
      <c r="A2" s="10" t="s">
        <v>11</v>
      </c>
      <c r="B2" s="9" t="s">
        <v>7</v>
      </c>
      <c r="C2" s="1"/>
    </row>
    <row r="3" spans="1:22" ht="21" thickBot="1" x14ac:dyDescent="0.35">
      <c r="A3" s="4"/>
      <c r="B3" s="5"/>
      <c r="C3" s="1"/>
    </row>
    <row r="4" spans="1:22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68" t="s">
        <v>89</v>
      </c>
      <c r="O4" s="68" t="s">
        <v>101</v>
      </c>
      <c r="P4" s="68" t="s">
        <v>102</v>
      </c>
      <c r="Q4" s="68" t="s">
        <v>105</v>
      </c>
      <c r="R4" s="68" t="s">
        <v>109</v>
      </c>
      <c r="S4" s="68" t="s">
        <v>113</v>
      </c>
      <c r="T4" s="68" t="s">
        <v>132</v>
      </c>
      <c r="U4" s="68" t="s">
        <v>136</v>
      </c>
      <c r="V4" s="13" t="s">
        <v>6</v>
      </c>
    </row>
    <row r="5" spans="1:22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</row>
    <row r="6" spans="1:22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</row>
    <row r="7" spans="1:22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</row>
    <row r="8" spans="1:22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33"/>
    </row>
    <row r="9" spans="1:22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33"/>
    </row>
    <row r="10" spans="1:22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3"/>
    </row>
    <row r="11" spans="1:22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33"/>
    </row>
    <row r="12" spans="1:22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33"/>
    </row>
    <row r="13" spans="1:22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33"/>
    </row>
    <row r="14" spans="1:22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33"/>
    </row>
    <row r="15" spans="1:22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33"/>
    </row>
    <row r="16" spans="1:22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33"/>
    </row>
    <row r="17" spans="1:23" s="14" customFormat="1" ht="16.5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0" t="s">
        <v>49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17">
        <f>SUM(I17)</f>
        <v>158001.31</v>
      </c>
    </row>
    <row r="18" spans="1:23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0" t="s">
        <v>49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17">
        <f>SUM(I18)</f>
        <v>1</v>
      </c>
    </row>
    <row r="19" spans="1:23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33"/>
      <c r="W19" s="64"/>
    </row>
    <row r="20" spans="1:23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33"/>
    </row>
    <row r="21" spans="1:23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33"/>
    </row>
    <row r="22" spans="1:23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33"/>
    </row>
    <row r="23" spans="1:23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33"/>
    </row>
    <row r="24" spans="1:23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2" t="s">
        <v>69</v>
      </c>
      <c r="E24" s="72" t="s">
        <v>24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17">
        <f>K24</f>
        <v>331264.69</v>
      </c>
    </row>
    <row r="25" spans="1:23" s="28" customFormat="1" ht="15" hidden="1" x14ac:dyDescent="0.25">
      <c r="A25" s="39" t="s">
        <v>71</v>
      </c>
      <c r="B25" s="66" t="s">
        <v>45</v>
      </c>
      <c r="C25" s="56" t="s">
        <v>72</v>
      </c>
      <c r="D25" s="72" t="s">
        <v>73</v>
      </c>
      <c r="E25" s="84" t="s">
        <v>74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17">
        <f>SUM(L25)</f>
        <v>95000</v>
      </c>
    </row>
    <row r="26" spans="1:23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33"/>
    </row>
    <row r="27" spans="1:23" s="28" customFormat="1" ht="14.25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33"/>
    </row>
    <row r="28" spans="1:23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33"/>
    </row>
    <row r="29" spans="1:23" s="28" customFormat="1" ht="14.25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33"/>
    </row>
    <row r="30" spans="1:23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17"/>
    </row>
    <row r="31" spans="1:23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17"/>
    </row>
    <row r="32" spans="1:23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17"/>
    </row>
    <row r="33" spans="1:22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17"/>
    </row>
    <row r="34" spans="1:22" s="28" customFormat="1" ht="14.25" hidden="1" customHeight="1" x14ac:dyDescent="0.3">
      <c r="A34" s="77" t="s">
        <v>34</v>
      </c>
      <c r="B34" s="26" t="s">
        <v>37</v>
      </c>
      <c r="C34" s="79" t="s">
        <v>38</v>
      </c>
      <c r="D34" s="16" t="s">
        <v>16</v>
      </c>
      <c r="E34" s="16" t="s">
        <v>17</v>
      </c>
      <c r="F34" s="16">
        <v>10.561</v>
      </c>
      <c r="G34" s="18" t="s">
        <v>41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17">
        <f>SUM(H34:I34)</f>
        <v>14086.92</v>
      </c>
    </row>
    <row r="35" spans="1:22" s="28" customFormat="1" ht="16.5" hidden="1" x14ac:dyDescent="0.3">
      <c r="A35" s="77" t="s">
        <v>34</v>
      </c>
      <c r="B35" s="26" t="s">
        <v>37</v>
      </c>
      <c r="C35" s="79" t="s">
        <v>38</v>
      </c>
      <c r="D35" s="16" t="s">
        <v>16</v>
      </c>
      <c r="E35" s="16" t="s">
        <v>17</v>
      </c>
      <c r="F35" s="16">
        <v>10.561</v>
      </c>
      <c r="G35" s="18" t="s">
        <v>41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17">
        <f>SUM(N35)</f>
        <v>7043.44962321</v>
      </c>
    </row>
    <row r="36" spans="1:22" s="28" customFormat="1" ht="16.5" hidden="1" x14ac:dyDescent="0.3">
      <c r="A36" s="101" t="s">
        <v>95</v>
      </c>
      <c r="B36" s="26" t="s">
        <v>96</v>
      </c>
      <c r="C36" s="16" t="s">
        <v>97</v>
      </c>
      <c r="D36" s="16" t="s">
        <v>98</v>
      </c>
      <c r="E36" s="16" t="s">
        <v>99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17">
        <f>P36</f>
        <v>63708.280170189901</v>
      </c>
    </row>
    <row r="37" spans="1:22" s="28" customFormat="1" ht="16.5" hidden="1" x14ac:dyDescent="0.3">
      <c r="A37" s="101" t="s">
        <v>95</v>
      </c>
      <c r="B37" s="26" t="s">
        <v>100</v>
      </c>
      <c r="C37" s="16" t="s">
        <v>97</v>
      </c>
      <c r="D37" s="16" t="s">
        <v>98</v>
      </c>
      <c r="E37" s="16" t="s">
        <v>99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17">
        <f>P37</f>
        <v>1</v>
      </c>
    </row>
    <row r="38" spans="1:22" s="28" customFormat="1" ht="33" hidden="1" x14ac:dyDescent="0.3">
      <c r="A38" s="103" t="s">
        <v>110</v>
      </c>
      <c r="B38" s="26" t="s">
        <v>96</v>
      </c>
      <c r="C38" s="16" t="s">
        <v>97</v>
      </c>
      <c r="D38" s="16" t="s">
        <v>98</v>
      </c>
      <c r="E38" s="16" t="s">
        <v>99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17">
        <f>SUM(R38)</f>
        <v>221992.2</v>
      </c>
    </row>
    <row r="39" spans="1:22" s="28" customFormat="1" ht="33" hidden="1" x14ac:dyDescent="0.3">
      <c r="A39" s="103" t="s">
        <v>110</v>
      </c>
      <c r="B39" s="26" t="s">
        <v>100</v>
      </c>
      <c r="C39" s="16" t="s">
        <v>97</v>
      </c>
      <c r="D39" s="16" t="s">
        <v>98</v>
      </c>
      <c r="E39" s="16" t="s">
        <v>99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17">
        <f>SUM(R39)</f>
        <v>1</v>
      </c>
    </row>
    <row r="40" spans="1:22" s="28" customFormat="1" ht="16.5" x14ac:dyDescent="0.3">
      <c r="A40" s="101" t="s">
        <v>137</v>
      </c>
      <c r="B40" s="26" t="s">
        <v>96</v>
      </c>
      <c r="C40" s="16" t="s">
        <v>97</v>
      </c>
      <c r="D40" s="16" t="s">
        <v>98</v>
      </c>
      <c r="E40" s="16" t="s">
        <v>99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17"/>
    </row>
    <row r="41" spans="1:22" s="28" customFormat="1" ht="16.5" x14ac:dyDescent="0.3">
      <c r="A41" s="101" t="s">
        <v>137</v>
      </c>
      <c r="B41" s="26" t="s">
        <v>100</v>
      </c>
      <c r="C41" s="16" t="s">
        <v>97</v>
      </c>
      <c r="D41" s="16" t="s">
        <v>98</v>
      </c>
      <c r="E41" s="16" t="s">
        <v>99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17"/>
    </row>
    <row r="42" spans="1:22" s="28" customFormat="1" ht="16.5" hidden="1" x14ac:dyDescent="0.3">
      <c r="A42" s="101" t="s">
        <v>114</v>
      </c>
      <c r="B42" s="26" t="s">
        <v>58</v>
      </c>
      <c r="C42" s="104" t="s">
        <v>115</v>
      </c>
      <c r="D42" s="105" t="s">
        <v>116</v>
      </c>
      <c r="E42" s="16" t="s">
        <v>117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17">
        <f>S42</f>
        <v>2000</v>
      </c>
    </row>
    <row r="43" spans="1:22" s="28" customFormat="1" ht="16.5" hidden="1" x14ac:dyDescent="0.3">
      <c r="A43" s="101" t="s">
        <v>118</v>
      </c>
      <c r="B43" s="26" t="s">
        <v>58</v>
      </c>
      <c r="C43" s="106" t="s">
        <v>119</v>
      </c>
      <c r="D43" s="106" t="s">
        <v>120</v>
      </c>
      <c r="E43" s="16" t="s">
        <v>121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17">
        <f t="shared" ref="V43:V45" si="0">S43</f>
        <v>3986.47</v>
      </c>
    </row>
    <row r="44" spans="1:22" s="28" customFormat="1" ht="16.5" hidden="1" x14ac:dyDescent="0.3">
      <c r="A44" s="101" t="s">
        <v>122</v>
      </c>
      <c r="B44" s="26" t="s">
        <v>58</v>
      </c>
      <c r="C44" s="107" t="s">
        <v>123</v>
      </c>
      <c r="D44" s="107" t="s">
        <v>124</v>
      </c>
      <c r="E44" s="16" t="s">
        <v>125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17">
        <f t="shared" si="0"/>
        <v>5315.29</v>
      </c>
    </row>
    <row r="45" spans="1:22" s="28" customFormat="1" ht="14.25" hidden="1" customHeight="1" x14ac:dyDescent="0.3">
      <c r="A45" s="101" t="s">
        <v>126</v>
      </c>
      <c r="B45" s="26" t="s">
        <v>58</v>
      </c>
      <c r="C45" s="108" t="s">
        <v>127</v>
      </c>
      <c r="D45" s="108" t="s">
        <v>128</v>
      </c>
      <c r="E45" s="16" t="s">
        <v>129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17">
        <f t="shared" si="0"/>
        <v>4471.8900000000003</v>
      </c>
    </row>
    <row r="46" spans="1:22" s="28" customFormat="1" ht="14.25" hidden="1" customHeight="1" x14ac:dyDescent="0.3">
      <c r="A46" s="77"/>
      <c r="B46" s="40"/>
      <c r="C46" s="90"/>
      <c r="D46" s="42"/>
      <c r="E46" s="42"/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17"/>
    </row>
    <row r="47" spans="1:22" s="28" customFormat="1" ht="14.25" hidden="1" customHeight="1" x14ac:dyDescent="0.3">
      <c r="A47" s="77"/>
      <c r="B47" s="40"/>
      <c r="C47" s="90"/>
      <c r="D47" s="42"/>
      <c r="E47" s="42"/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17"/>
    </row>
    <row r="48" spans="1:22" s="28" customFormat="1" ht="14.25" hidden="1" customHeight="1" x14ac:dyDescent="0.25">
      <c r="A48" s="27"/>
      <c r="B48" s="40"/>
      <c r="C48" s="41"/>
      <c r="D48" s="41"/>
      <c r="E48" s="51"/>
      <c r="F48" s="40"/>
      <c r="G48" s="26"/>
      <c r="H48" s="2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33"/>
    </row>
    <row r="49" spans="1:23" s="28" customFormat="1" ht="14.1" hidden="1" customHeight="1" x14ac:dyDescent="0.25">
      <c r="A49" s="22" t="s">
        <v>8</v>
      </c>
      <c r="B49" s="40"/>
      <c r="C49" s="41"/>
      <c r="D49" s="41"/>
      <c r="E49" s="51"/>
      <c r="F49" s="40"/>
      <c r="G49" s="40"/>
      <c r="H49" s="2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33"/>
    </row>
    <row r="50" spans="1:23" s="28" customFormat="1" ht="14.25" hidden="1" customHeight="1" x14ac:dyDescent="0.25">
      <c r="A50" s="16" t="s">
        <v>78</v>
      </c>
      <c r="B50" s="40"/>
      <c r="C50" s="34"/>
      <c r="D50" s="41"/>
      <c r="E50" s="51"/>
      <c r="F50" s="40"/>
      <c r="G50" s="40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33"/>
    </row>
    <row r="51" spans="1:23" s="28" customFormat="1" ht="14.25" hidden="1" customHeight="1" x14ac:dyDescent="0.3">
      <c r="A51" s="85" t="s">
        <v>83</v>
      </c>
      <c r="B51" s="86" t="s">
        <v>79</v>
      </c>
      <c r="C51" s="32" t="s">
        <v>80</v>
      </c>
      <c r="D51" s="32" t="s">
        <v>81</v>
      </c>
      <c r="E51" s="87" t="s">
        <v>82</v>
      </c>
      <c r="F51" s="88">
        <v>17.800999999999998</v>
      </c>
      <c r="G51" s="89" t="s">
        <v>29</v>
      </c>
      <c r="H51" s="54"/>
      <c r="I51" s="54"/>
      <c r="J51" s="54"/>
      <c r="K51" s="54"/>
      <c r="L51" s="54"/>
      <c r="M51" s="54">
        <f>3502.8-166.8</f>
        <v>3336</v>
      </c>
      <c r="N51" s="54"/>
      <c r="O51" s="54"/>
      <c r="P51" s="54"/>
      <c r="Q51" s="54"/>
      <c r="R51" s="54"/>
      <c r="S51" s="54"/>
      <c r="T51" s="54"/>
      <c r="U51" s="54"/>
      <c r="V51" s="17">
        <f>SUM(M51)</f>
        <v>3336</v>
      </c>
    </row>
    <row r="52" spans="1:23" s="28" customFormat="1" ht="14.25" hidden="1" customHeight="1" x14ac:dyDescent="0.3">
      <c r="A52" s="85" t="s">
        <v>83</v>
      </c>
      <c r="B52" s="86" t="s">
        <v>79</v>
      </c>
      <c r="C52" s="32" t="s">
        <v>80</v>
      </c>
      <c r="D52" s="32" t="s">
        <v>81</v>
      </c>
      <c r="E52" s="87" t="s">
        <v>84</v>
      </c>
      <c r="F52" s="88">
        <v>17.800999999999998</v>
      </c>
      <c r="G52" s="89" t="s">
        <v>29</v>
      </c>
      <c r="H52" s="54"/>
      <c r="I52" s="54"/>
      <c r="J52" s="54"/>
      <c r="K52" s="54"/>
      <c r="L52" s="54"/>
      <c r="M52" s="54">
        <v>166.8</v>
      </c>
      <c r="N52" s="54"/>
      <c r="O52" s="54"/>
      <c r="P52" s="54"/>
      <c r="Q52" s="54"/>
      <c r="R52" s="54"/>
      <c r="S52" s="54"/>
      <c r="T52" s="54"/>
      <c r="U52" s="54"/>
      <c r="V52" s="17">
        <f>SUM(M52)</f>
        <v>166.8</v>
      </c>
    </row>
    <row r="53" spans="1:23" s="28" customFormat="1" ht="14.25" hidden="1" customHeight="1" x14ac:dyDescent="0.25">
      <c r="A53" s="109" t="s">
        <v>134</v>
      </c>
      <c r="B53" s="26" t="s">
        <v>58</v>
      </c>
      <c r="C53" s="110" t="s">
        <v>80</v>
      </c>
      <c r="D53" s="34" t="s">
        <v>81</v>
      </c>
      <c r="E53" s="35" t="s">
        <v>135</v>
      </c>
      <c r="F53" s="43">
        <v>17.800999999999998</v>
      </c>
      <c r="G53" s="111" t="s">
        <v>29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>
        <v>16871</v>
      </c>
      <c r="U53" s="54"/>
      <c r="V53" s="17">
        <f>T53</f>
        <v>16871</v>
      </c>
      <c r="W53" s="59"/>
    </row>
    <row r="54" spans="1:23" s="28" customFormat="1" ht="15" hidden="1" x14ac:dyDescent="0.25">
      <c r="A54" s="27"/>
      <c r="B54" s="26"/>
      <c r="C54" s="41"/>
      <c r="D54" s="41"/>
      <c r="E54" s="41"/>
      <c r="F54" s="26"/>
      <c r="G54" s="40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33"/>
    </row>
    <row r="55" spans="1:23" s="28" customFormat="1" ht="15" hidden="1" x14ac:dyDescent="0.25">
      <c r="A55" s="27"/>
      <c r="B55" s="40"/>
      <c r="C55" s="41"/>
      <c r="D55" s="41"/>
      <c r="E55" s="41"/>
      <c r="F55" s="40"/>
      <c r="G55" s="40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33"/>
    </row>
    <row r="56" spans="1:23" s="28" customFormat="1" ht="14.25" hidden="1" customHeight="1" x14ac:dyDescent="0.25">
      <c r="A56" s="39"/>
      <c r="B56" s="40"/>
      <c r="C56" s="41"/>
      <c r="D56" s="41"/>
      <c r="E56" s="41"/>
      <c r="F56" s="42"/>
      <c r="G56" s="42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33"/>
    </row>
    <row r="57" spans="1:23" s="28" customFormat="1" ht="14.25" customHeight="1" x14ac:dyDescent="0.25">
      <c r="A57" s="39"/>
      <c r="B57" s="40"/>
      <c r="C57" s="41"/>
      <c r="D57" s="41"/>
      <c r="E57" s="41"/>
      <c r="F57" s="42"/>
      <c r="G57" s="42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33"/>
    </row>
    <row r="58" spans="1:23" s="28" customFormat="1" ht="14.25" hidden="1" customHeight="1" x14ac:dyDescent="0.25">
      <c r="A58" s="22" t="s">
        <v>8</v>
      </c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33"/>
    </row>
    <row r="59" spans="1:23" s="28" customFormat="1" ht="14.25" hidden="1" customHeight="1" x14ac:dyDescent="0.25">
      <c r="A59" s="16" t="s">
        <v>54</v>
      </c>
      <c r="B59" s="26"/>
      <c r="C59" s="34"/>
      <c r="D59" s="34"/>
      <c r="E59" s="34"/>
      <c r="F59" s="16"/>
      <c r="G59" s="16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33"/>
    </row>
    <row r="60" spans="1:23" s="28" customFormat="1" ht="14.25" hidden="1" customHeight="1" x14ac:dyDescent="0.3">
      <c r="A60" s="71" t="s">
        <v>57</v>
      </c>
      <c r="B60" s="26" t="s">
        <v>58</v>
      </c>
      <c r="C60" s="58" t="s">
        <v>59</v>
      </c>
      <c r="D60" s="16" t="s">
        <v>18</v>
      </c>
      <c r="E60" s="16">
        <v>6501</v>
      </c>
      <c r="F60" s="26">
        <v>17.259</v>
      </c>
      <c r="G60" s="75" t="s">
        <v>27</v>
      </c>
      <c r="H60" s="54"/>
      <c r="I60" s="54"/>
      <c r="J60" s="54">
        <f>494356-1</f>
        <v>494355</v>
      </c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17">
        <f>SUM(J60)</f>
        <v>494355</v>
      </c>
    </row>
    <row r="61" spans="1:23" s="28" customFormat="1" ht="14.25" hidden="1" customHeight="1" x14ac:dyDescent="0.3">
      <c r="A61" s="71" t="s">
        <v>57</v>
      </c>
      <c r="B61" s="26" t="s">
        <v>60</v>
      </c>
      <c r="C61" s="58" t="s">
        <v>59</v>
      </c>
      <c r="D61" s="16" t="s">
        <v>18</v>
      </c>
      <c r="E61" s="16">
        <v>6501</v>
      </c>
      <c r="F61" s="26">
        <v>17.259</v>
      </c>
      <c r="G61" s="75" t="s">
        <v>27</v>
      </c>
      <c r="H61" s="54"/>
      <c r="I61" s="54"/>
      <c r="J61" s="54">
        <v>1</v>
      </c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17">
        <f t="shared" ref="V61:V63" si="1">SUM(J61)</f>
        <v>1</v>
      </c>
    </row>
    <row r="62" spans="1:23" s="28" customFormat="1" ht="14.25" hidden="1" customHeight="1" x14ac:dyDescent="0.3">
      <c r="A62" s="27" t="s">
        <v>61</v>
      </c>
      <c r="B62" s="26" t="s">
        <v>58</v>
      </c>
      <c r="C62" s="58" t="s">
        <v>62</v>
      </c>
      <c r="D62" s="16" t="s">
        <v>20</v>
      </c>
      <c r="E62" s="16">
        <v>6502</v>
      </c>
      <c r="F62" s="16">
        <v>17.257999999999999</v>
      </c>
      <c r="G62" s="75" t="s">
        <v>27</v>
      </c>
      <c r="H62" s="54"/>
      <c r="I62" s="54"/>
      <c r="J62" s="54">
        <f>98588-1</f>
        <v>98587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17">
        <f t="shared" si="1"/>
        <v>98587</v>
      </c>
    </row>
    <row r="63" spans="1:23" s="28" customFormat="1" ht="14.25" hidden="1" customHeight="1" x14ac:dyDescent="0.3">
      <c r="A63" s="27" t="s">
        <v>61</v>
      </c>
      <c r="B63" s="26" t="s">
        <v>60</v>
      </c>
      <c r="C63" s="58" t="s">
        <v>62</v>
      </c>
      <c r="D63" s="16" t="s">
        <v>20</v>
      </c>
      <c r="E63" s="16">
        <v>6502</v>
      </c>
      <c r="F63" s="16">
        <v>17.257999999999999</v>
      </c>
      <c r="G63" s="75" t="s">
        <v>27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17">
        <f t="shared" si="1"/>
        <v>1</v>
      </c>
    </row>
    <row r="64" spans="1:23" s="28" customFormat="1" ht="14.25" hidden="1" customHeight="1" x14ac:dyDescent="0.3">
      <c r="A64" s="27"/>
      <c r="B64" s="26"/>
      <c r="C64" s="58"/>
      <c r="D64" s="32"/>
      <c r="E64" s="26"/>
      <c r="F64" s="16"/>
      <c r="G64" s="75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17"/>
    </row>
    <row r="65" spans="1:23" s="28" customFormat="1" ht="14.25" hidden="1" customHeight="1" x14ac:dyDescent="0.3">
      <c r="A65" s="27"/>
      <c r="B65" s="26"/>
      <c r="C65" s="16"/>
      <c r="D65" s="32"/>
      <c r="E65" s="26"/>
      <c r="F65" s="16"/>
      <c r="G65" s="75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17"/>
    </row>
    <row r="66" spans="1:23" s="28" customFormat="1" ht="14.25" hidden="1" customHeight="1" x14ac:dyDescent="0.25">
      <c r="A66" s="27" t="s">
        <v>61</v>
      </c>
      <c r="B66" s="26" t="s">
        <v>58</v>
      </c>
      <c r="C66" s="58" t="s">
        <v>88</v>
      </c>
      <c r="D66" s="16" t="s">
        <v>20</v>
      </c>
      <c r="E66" s="16">
        <v>6502</v>
      </c>
      <c r="F66" s="16">
        <v>17.257999999999999</v>
      </c>
      <c r="G66" s="91" t="s">
        <v>27</v>
      </c>
      <c r="H66" s="54"/>
      <c r="I66" s="54"/>
      <c r="J66" s="54"/>
      <c r="K66" s="54"/>
      <c r="L66" s="54"/>
      <c r="M66" s="54"/>
      <c r="N66" s="54"/>
      <c r="O66" s="54">
        <f>402899-1</f>
        <v>402898</v>
      </c>
      <c r="P66" s="54"/>
      <c r="Q66" s="54"/>
      <c r="R66" s="54"/>
      <c r="S66" s="54"/>
      <c r="T66" s="54"/>
      <c r="U66" s="54"/>
      <c r="V66" s="17">
        <f>SUM(O66)</f>
        <v>402898</v>
      </c>
    </row>
    <row r="67" spans="1:23" s="28" customFormat="1" ht="14.25" hidden="1" customHeight="1" x14ac:dyDescent="0.25">
      <c r="A67" s="27" t="s">
        <v>61</v>
      </c>
      <c r="B67" s="26" t="s">
        <v>60</v>
      </c>
      <c r="C67" s="58" t="s">
        <v>88</v>
      </c>
      <c r="D67" s="16" t="s">
        <v>20</v>
      </c>
      <c r="E67" s="16">
        <v>6502</v>
      </c>
      <c r="F67" s="16">
        <v>17.257999999999999</v>
      </c>
      <c r="G67" s="91" t="s">
        <v>27</v>
      </c>
      <c r="H67" s="54"/>
      <c r="I67" s="54"/>
      <c r="J67" s="54"/>
      <c r="K67" s="54"/>
      <c r="L67" s="54"/>
      <c r="M67" s="54"/>
      <c r="N67" s="54"/>
      <c r="O67" s="54">
        <v>1</v>
      </c>
      <c r="P67" s="54"/>
      <c r="Q67" s="54"/>
      <c r="R67" s="54"/>
      <c r="S67" s="54"/>
      <c r="T67" s="54"/>
      <c r="U67" s="54"/>
      <c r="V67" s="17">
        <f>SUM(O67)</f>
        <v>1</v>
      </c>
    </row>
    <row r="68" spans="1:23" s="28" customFormat="1" ht="14.25" hidden="1" customHeight="1" x14ac:dyDescent="0.25">
      <c r="A68" s="27"/>
      <c r="B68" s="26"/>
      <c r="C68" s="60"/>
      <c r="D68" s="92"/>
      <c r="E68" s="92"/>
      <c r="F68" s="92"/>
      <c r="G68" s="92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17"/>
    </row>
    <row r="69" spans="1:23" s="28" customFormat="1" ht="14.25" hidden="1" customHeight="1" x14ac:dyDescent="0.25">
      <c r="A69" s="31" t="s">
        <v>106</v>
      </c>
      <c r="B69" s="26" t="s">
        <v>58</v>
      </c>
      <c r="C69" s="16" t="s">
        <v>107</v>
      </c>
      <c r="D69" s="16" t="s">
        <v>19</v>
      </c>
      <c r="E69" s="16">
        <v>6503</v>
      </c>
      <c r="F69" s="16">
        <v>17.277999999999999</v>
      </c>
      <c r="G69" s="102" t="s">
        <v>27</v>
      </c>
      <c r="H69" s="54"/>
      <c r="I69" s="54"/>
      <c r="J69" s="54"/>
      <c r="K69" s="54"/>
      <c r="L69" s="54"/>
      <c r="M69" s="54"/>
      <c r="N69" s="54"/>
      <c r="O69" s="54"/>
      <c r="P69" s="54"/>
      <c r="Q69" s="54">
        <f>108144-1</f>
        <v>108143</v>
      </c>
      <c r="R69" s="54"/>
      <c r="S69" s="54"/>
      <c r="T69" s="54"/>
      <c r="U69" s="54"/>
      <c r="V69" s="17">
        <f>Q69</f>
        <v>108143</v>
      </c>
    </row>
    <row r="70" spans="1:23" s="28" customFormat="1" ht="14.25" hidden="1" customHeight="1" x14ac:dyDescent="0.25">
      <c r="A70" s="31" t="s">
        <v>106</v>
      </c>
      <c r="B70" s="26" t="s">
        <v>60</v>
      </c>
      <c r="C70" s="16" t="s">
        <v>107</v>
      </c>
      <c r="D70" s="16" t="s">
        <v>19</v>
      </c>
      <c r="E70" s="16">
        <v>6503</v>
      </c>
      <c r="F70" s="16">
        <v>17.277999999999999</v>
      </c>
      <c r="G70" s="102" t="s">
        <v>27</v>
      </c>
      <c r="H70" s="54"/>
      <c r="I70" s="54"/>
      <c r="J70" s="54"/>
      <c r="K70" s="54"/>
      <c r="L70" s="54"/>
      <c r="M70" s="54"/>
      <c r="N70" s="54"/>
      <c r="O70" s="54"/>
      <c r="P70" s="54"/>
      <c r="Q70" s="54">
        <v>1</v>
      </c>
      <c r="R70" s="54"/>
      <c r="S70" s="54"/>
      <c r="T70" s="54"/>
      <c r="U70" s="54"/>
      <c r="V70" s="17">
        <f t="shared" ref="V70:V72" si="2">Q70</f>
        <v>1</v>
      </c>
      <c r="W70" s="61"/>
    </row>
    <row r="71" spans="1:23" s="28" customFormat="1" ht="14.25" hidden="1" customHeight="1" x14ac:dyDescent="0.25">
      <c r="A71" s="31" t="s">
        <v>106</v>
      </c>
      <c r="B71" s="26" t="s">
        <v>58</v>
      </c>
      <c r="C71" s="16" t="s">
        <v>108</v>
      </c>
      <c r="D71" s="16" t="s">
        <v>19</v>
      </c>
      <c r="E71" s="16">
        <v>6503</v>
      </c>
      <c r="F71" s="16">
        <v>17.277999999999999</v>
      </c>
      <c r="G71" s="102" t="s">
        <v>27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393529-1</f>
        <v>393528</v>
      </c>
      <c r="R71" s="54"/>
      <c r="S71" s="54"/>
      <c r="T71" s="54"/>
      <c r="U71" s="54"/>
      <c r="V71" s="17">
        <f t="shared" si="2"/>
        <v>393528</v>
      </c>
    </row>
    <row r="72" spans="1:23" s="28" customFormat="1" ht="14.25" hidden="1" customHeight="1" x14ac:dyDescent="0.25">
      <c r="A72" s="31" t="s">
        <v>106</v>
      </c>
      <c r="B72" s="26" t="s">
        <v>60</v>
      </c>
      <c r="C72" s="16" t="s">
        <v>108</v>
      </c>
      <c r="D72" s="16" t="s">
        <v>19</v>
      </c>
      <c r="E72" s="16">
        <v>6503</v>
      </c>
      <c r="F72" s="16">
        <v>17.277999999999999</v>
      </c>
      <c r="G72" s="102" t="s">
        <v>27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17">
        <f t="shared" si="2"/>
        <v>1</v>
      </c>
      <c r="W72" s="59"/>
    </row>
    <row r="73" spans="1:23" s="28" customFormat="1" ht="14.25" hidden="1" customHeight="1" x14ac:dyDescent="0.25">
      <c r="A73" s="27"/>
      <c r="B73" s="26"/>
      <c r="C73" s="60"/>
      <c r="D73" s="16"/>
      <c r="E73" s="26"/>
      <c r="F73" s="16"/>
      <c r="G73" s="16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17"/>
    </row>
    <row r="74" spans="1:23" s="28" customFormat="1" ht="14.25" hidden="1" customHeight="1" x14ac:dyDescent="0.25">
      <c r="A74" s="27"/>
      <c r="B74" s="26"/>
      <c r="C74" s="60"/>
      <c r="D74" s="16"/>
      <c r="E74" s="26"/>
      <c r="F74" s="16"/>
      <c r="G74" s="16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17"/>
    </row>
    <row r="75" spans="1:23" s="28" customFormat="1" ht="14.25" hidden="1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17"/>
    </row>
    <row r="76" spans="1:23" s="28" customFormat="1" ht="14.25" hidden="1" customHeight="1" x14ac:dyDescent="0.25">
      <c r="A76" s="27"/>
      <c r="B76" s="57"/>
      <c r="C76" s="43"/>
      <c r="D76" s="16"/>
      <c r="E76" s="26"/>
      <c r="F76" s="16"/>
      <c r="G76" s="16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17"/>
      <c r="W76" s="61"/>
    </row>
    <row r="77" spans="1:23" s="28" customFormat="1" ht="14.25" hidden="1" customHeight="1" x14ac:dyDescent="0.25">
      <c r="A77" s="27"/>
      <c r="B77" s="26"/>
      <c r="C77" s="43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17"/>
    </row>
    <row r="78" spans="1:23" s="28" customFormat="1" ht="14.25" hidden="1" customHeight="1" x14ac:dyDescent="0.25">
      <c r="A78" s="27"/>
      <c r="B78" s="26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17"/>
      <c r="W78" s="59"/>
    </row>
    <row r="79" spans="1:23" s="28" customFormat="1" ht="14.25" hidden="1" customHeight="1" x14ac:dyDescent="0.25">
      <c r="A79" s="27"/>
      <c r="B79" s="26"/>
      <c r="C79" s="16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17"/>
    </row>
    <row r="80" spans="1:23" s="28" customFormat="1" ht="14.25" hidden="1" customHeight="1" x14ac:dyDescent="0.25">
      <c r="A80" s="27"/>
      <c r="B80" s="26"/>
      <c r="C80" s="16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17"/>
    </row>
    <row r="81" spans="1:22" s="28" customFormat="1" ht="15" hidden="1" x14ac:dyDescent="0.25">
      <c r="A81" s="27"/>
      <c r="B81" s="26"/>
      <c r="C81" s="43"/>
      <c r="D81" s="16"/>
      <c r="E81" s="58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17"/>
    </row>
    <row r="82" spans="1:22" s="28" customFormat="1" ht="15" hidden="1" x14ac:dyDescent="0.25">
      <c r="A82" s="27"/>
      <c r="B82" s="26"/>
      <c r="C82" s="58"/>
      <c r="D82" s="16"/>
      <c r="E82" s="58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17"/>
    </row>
    <row r="83" spans="1:22" s="28" customFormat="1" ht="15" hidden="1" x14ac:dyDescent="0.25">
      <c r="A83" s="44"/>
      <c r="B83" s="57"/>
      <c r="C83" s="43"/>
      <c r="D83" s="16"/>
      <c r="E83" s="26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33"/>
    </row>
    <row r="84" spans="1:22" s="28" customFormat="1" ht="14.25" hidden="1" customHeight="1" x14ac:dyDescent="0.25">
      <c r="A84" s="44"/>
      <c r="B84" s="26"/>
      <c r="C84" s="43"/>
      <c r="D84" s="16"/>
      <c r="E84" s="26"/>
      <c r="F84" s="16"/>
      <c r="G84" s="42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33"/>
    </row>
    <row r="85" spans="1:22" s="14" customFormat="1" ht="17.25" hidden="1" customHeight="1" x14ac:dyDescent="0.3">
      <c r="A85" s="73" t="s">
        <v>12</v>
      </c>
      <c r="B85" s="36"/>
      <c r="C85" s="37"/>
      <c r="D85" s="36"/>
      <c r="E85" s="37"/>
      <c r="F85" s="36"/>
      <c r="G85" s="3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33"/>
    </row>
    <row r="86" spans="1:22" s="14" customFormat="1" ht="18.75" customHeight="1" x14ac:dyDescent="0.3">
      <c r="A86" s="27" t="s">
        <v>0</v>
      </c>
      <c r="B86" s="27"/>
      <c r="C86" s="38"/>
      <c r="D86" s="38"/>
      <c r="E86" s="38"/>
      <c r="F86" s="38"/>
      <c r="G86" s="38"/>
      <c r="H86" s="55">
        <f>SUM(H6:H85)</f>
        <v>14086.92</v>
      </c>
      <c r="I86" s="55">
        <f>SUM(I16:I20)</f>
        <v>158002.31</v>
      </c>
      <c r="J86" s="55">
        <f>SUM(J58:J83)</f>
        <v>592944</v>
      </c>
      <c r="K86" s="55">
        <f>SUM(K23:K26)</f>
        <v>331264.69</v>
      </c>
      <c r="L86" s="55">
        <f>SUM(L23:L27)</f>
        <v>95000</v>
      </c>
      <c r="M86" s="55">
        <f>SUM(M49:M55)</f>
        <v>3502.8</v>
      </c>
      <c r="N86" s="55">
        <f>SUM(N32:N47)</f>
        <v>7043.44962321</v>
      </c>
      <c r="O86" s="55">
        <f>SUM(O58:O82)</f>
        <v>402899</v>
      </c>
      <c r="P86" s="55">
        <f>SUM(P29:P46)</f>
        <v>63709.280170189901</v>
      </c>
      <c r="Q86" s="55">
        <f>SUM(Q68:Q82)</f>
        <v>501673</v>
      </c>
      <c r="R86" s="55">
        <f>SUM(R29:R48)</f>
        <v>221993.2</v>
      </c>
      <c r="S86" s="55">
        <f>SUM(S42:S84)</f>
        <v>15773.649999999998</v>
      </c>
      <c r="T86" s="55">
        <f>SUM(T50:T55)</f>
        <v>16871</v>
      </c>
      <c r="U86" s="55">
        <f>SUM(U29:U41)</f>
        <v>76263.600000000006</v>
      </c>
      <c r="V86" s="33"/>
    </row>
    <row r="87" spans="1:22" s="30" customFormat="1" ht="16.5" x14ac:dyDescent="0.3">
      <c r="A87" s="14"/>
      <c r="B87" s="14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1:22" s="14" customFormat="1" ht="16.5" x14ac:dyDescent="0.3">
      <c r="A88" s="30" t="s">
        <v>9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1:22" s="14" customFormat="1" ht="15" hidden="1" customHeight="1" x14ac:dyDescent="0.3">
      <c r="A89" s="30" t="s">
        <v>40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1:22" s="14" customFormat="1" ht="17.25" hidden="1" customHeight="1" x14ac:dyDescent="0.3">
      <c r="A90" s="67" t="s">
        <v>35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1:22" ht="15" hidden="1" x14ac:dyDescent="0.25">
      <c r="A91" s="30" t="s">
        <v>51</v>
      </c>
    </row>
    <row r="92" spans="1:22" ht="15" hidden="1" x14ac:dyDescent="0.25">
      <c r="A92" s="67" t="s">
        <v>52</v>
      </c>
    </row>
    <row r="93" spans="1:22" ht="15" hidden="1" x14ac:dyDescent="0.25">
      <c r="A93" s="30" t="s">
        <v>55</v>
      </c>
    </row>
    <row r="94" spans="1:22" ht="15" hidden="1" x14ac:dyDescent="0.25">
      <c r="A94" s="67" t="s">
        <v>56</v>
      </c>
    </row>
    <row r="95" spans="1:22" ht="15" hidden="1" x14ac:dyDescent="0.25">
      <c r="A95" s="30" t="s">
        <v>63</v>
      </c>
    </row>
    <row r="96" spans="1:22" ht="15" hidden="1" x14ac:dyDescent="0.25">
      <c r="A96" s="67" t="s">
        <v>64</v>
      </c>
    </row>
    <row r="97" spans="1:22" ht="15" hidden="1" x14ac:dyDescent="0.25">
      <c r="A97" s="30" t="s">
        <v>76</v>
      </c>
    </row>
    <row r="98" spans="1:22" ht="15" hidden="1" x14ac:dyDescent="0.25">
      <c r="A98" s="67" t="s">
        <v>75</v>
      </c>
    </row>
    <row r="99" spans="1:22" ht="15" hidden="1" x14ac:dyDescent="0.25">
      <c r="A99" s="30" t="s">
        <v>86</v>
      </c>
    </row>
    <row r="100" spans="1:22" ht="15" hidden="1" x14ac:dyDescent="0.25">
      <c r="A100" s="67" t="s">
        <v>85</v>
      </c>
    </row>
    <row r="101" spans="1:22" ht="15" hidden="1" x14ac:dyDescent="0.25">
      <c r="A101" s="30" t="s">
        <v>87</v>
      </c>
    </row>
    <row r="102" spans="1:22" ht="15" hidden="1" x14ac:dyDescent="0.25">
      <c r="A102" s="67" t="s">
        <v>35</v>
      </c>
    </row>
    <row r="103" spans="1:22" ht="15" hidden="1" x14ac:dyDescent="0.25">
      <c r="A103" s="30" t="s">
        <v>91</v>
      </c>
    </row>
    <row r="104" spans="1:22" ht="15" hidden="1" x14ac:dyDescent="0.25">
      <c r="A104" s="67" t="s">
        <v>90</v>
      </c>
    </row>
    <row r="105" spans="1:22" s="30" customFormat="1" ht="15" hidden="1" x14ac:dyDescent="0.25">
      <c r="A105" s="30" t="s">
        <v>94</v>
      </c>
      <c r="C105" s="62"/>
      <c r="D105" s="62"/>
      <c r="E105" s="62"/>
      <c r="F105" s="62"/>
      <c r="G105" s="62"/>
      <c r="H105" s="62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4"/>
    </row>
    <row r="106" spans="1:22" ht="15" hidden="1" x14ac:dyDescent="0.25">
      <c r="A106" s="67" t="s">
        <v>92</v>
      </c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6"/>
    </row>
    <row r="107" spans="1:22" s="98" customFormat="1" hidden="1" x14ac:dyDescent="0.25">
      <c r="A107" s="97" t="s">
        <v>93</v>
      </c>
      <c r="C107" s="99"/>
      <c r="D107" s="99"/>
      <c r="E107" s="99"/>
      <c r="F107" s="99"/>
      <c r="G107" s="99"/>
      <c r="H107" s="100"/>
      <c r="I107" s="100"/>
      <c r="J107" s="100"/>
      <c r="K107" s="100"/>
      <c r="L107" s="100"/>
      <c r="M107" s="100"/>
    </row>
    <row r="109" spans="1:22" ht="15" hidden="1" x14ac:dyDescent="0.25">
      <c r="A109" s="30" t="s">
        <v>104</v>
      </c>
    </row>
    <row r="110" spans="1:22" ht="15" hidden="1" x14ac:dyDescent="0.25">
      <c r="A110" s="67" t="s">
        <v>103</v>
      </c>
    </row>
    <row r="111" spans="1:22" ht="15" hidden="1" x14ac:dyDescent="0.25">
      <c r="A111" s="30" t="s">
        <v>111</v>
      </c>
    </row>
    <row r="112" spans="1:22" ht="15" hidden="1" x14ac:dyDescent="0.25">
      <c r="A112" s="67" t="s">
        <v>112</v>
      </c>
    </row>
    <row r="113" spans="1:1" ht="15" hidden="1" x14ac:dyDescent="0.25">
      <c r="A113" s="30" t="s">
        <v>131</v>
      </c>
    </row>
    <row r="114" spans="1:1" ht="15" hidden="1" x14ac:dyDescent="0.25">
      <c r="A114" s="67" t="s">
        <v>130</v>
      </c>
    </row>
    <row r="115" spans="1:1" ht="15" hidden="1" x14ac:dyDescent="0.25">
      <c r="A115" s="30" t="s">
        <v>133</v>
      </c>
    </row>
    <row r="116" spans="1:1" ht="15" hidden="1" x14ac:dyDescent="0.25">
      <c r="A116" s="67" t="s">
        <v>85</v>
      </c>
    </row>
    <row r="117" spans="1:1" ht="15" x14ac:dyDescent="0.25">
      <c r="A117" s="30" t="s">
        <v>138</v>
      </c>
    </row>
    <row r="118" spans="1:1" ht="15" x14ac:dyDescent="0.25">
      <c r="A118" s="67" t="s">
        <v>92</v>
      </c>
    </row>
    <row r="125" spans="1:1" ht="16.5" x14ac:dyDescent="0.3">
      <c r="A125" s="14" t="s">
        <v>30</v>
      </c>
    </row>
    <row r="126" spans="1:1" ht="16.5" x14ac:dyDescent="0.3">
      <c r="A126" s="76" t="s">
        <v>33</v>
      </c>
    </row>
    <row r="127" spans="1:1" ht="16.5" x14ac:dyDescent="0.3">
      <c r="A127" s="14" t="s">
        <v>31</v>
      </c>
    </row>
    <row r="128" spans="1:1" ht="16.5" x14ac:dyDescent="0.3">
      <c r="A128" s="76" t="s">
        <v>32</v>
      </c>
    </row>
  </sheetData>
  <mergeCells count="1">
    <mergeCell ref="B1:H1"/>
  </mergeCells>
  <phoneticPr fontId="0" type="noConversion"/>
  <hyperlinks>
    <hyperlink ref="A107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2025-01-08T19:19:16Z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