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CDC2E26-A106-4B80-80AF-0EBE8BC6A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0" i="2" l="1"/>
  <c r="X29" i="2"/>
  <c r="V80" i="2" l="1"/>
  <c r="X28" i="2"/>
  <c r="U80" i="2"/>
  <c r="X18" i="2"/>
  <c r="X27" i="2"/>
  <c r="T80" i="2"/>
  <c r="X17" i="2"/>
  <c r="X19" i="2"/>
  <c r="X20" i="2"/>
  <c r="X21" i="2"/>
  <c r="X22" i="2"/>
  <c r="X23" i="2"/>
  <c r="X24" i="2"/>
  <c r="X25" i="2"/>
  <c r="X26" i="2"/>
  <c r="S16" i="2"/>
  <c r="X16" i="2" s="1"/>
  <c r="R80" i="2"/>
  <c r="X50" i="2"/>
  <c r="Q80" i="2"/>
  <c r="P71" i="2"/>
  <c r="P69" i="2"/>
  <c r="O21" i="2"/>
  <c r="N66" i="2"/>
  <c r="X66" i="2" s="1"/>
  <c r="X67" i="2"/>
  <c r="M80" i="2"/>
  <c r="S80" i="2" l="1"/>
  <c r="P80" i="2"/>
  <c r="O80" i="2"/>
  <c r="N80" i="2"/>
  <c r="X9" i="2"/>
  <c r="L80" i="2"/>
  <c r="X8" i="2"/>
  <c r="K80" i="2"/>
  <c r="J61" i="2"/>
  <c r="J59" i="2"/>
  <c r="X59" i="2" s="1"/>
  <c r="X60" i="2"/>
  <c r="X62" i="2"/>
  <c r="X63" i="2"/>
  <c r="X64" i="2"/>
  <c r="X65" i="2"/>
  <c r="X68" i="2"/>
  <c r="X69" i="2"/>
  <c r="X70" i="2"/>
  <c r="X71" i="2"/>
  <c r="X72" i="2"/>
  <c r="X73" i="2"/>
  <c r="X74" i="2"/>
  <c r="X75" i="2"/>
  <c r="J80" i="2" l="1"/>
  <c r="X61" i="2"/>
  <c r="H43" i="2"/>
  <c r="X43" i="2" s="1"/>
  <c r="X44" i="2"/>
  <c r="I80" i="2" l="1"/>
  <c r="H80" i="2"/>
</calcChain>
</file>

<file path=xl/sharedStrings.xml><?xml version="1.0" encoding="utf-8"?>
<sst xmlns="http://schemas.openxmlformats.org/spreadsheetml/2006/main" count="245" uniqueCount="154">
  <si>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</si>
  <si>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</si>
  <si>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</si>
  <si>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</si>
  <si>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</si>
  <si>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</si>
  <si>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</si>
  <si>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</si>
  <si>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</si>
  <si>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</si>
  <si>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</si>
  <si>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</si>
  <si>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</si>
  <si>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</si>
  <si>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</si>
  <si>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</si>
  <si>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</si>
  <si>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</si>
  <si>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</si>
  <si>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</si>
  <si>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</si>
  <si>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</si>
  <si>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</si>
  <si>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</si>
  <si>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</si>
  <si>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</si>
  <si>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</si>
  <si>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</si>
  <si>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</si>
  <si>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</si>
  <si>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</si>
  <si>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</si>
  <si>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</si>
  <si>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</si>
  <si>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</si>
  <si>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</si>
  <si>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</si>
  <si>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</si>
  <si>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</si>
  <si>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</si>
  <si>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</si>
  <si>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</si>
  <si>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</si>
  <si>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</si>
  <si>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</si>
  <si>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</si>
  <si>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</si>
  <si>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</si>
  <si>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</si>
  <si>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</si>
  <si>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</si>
  <si>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</si>
  <si>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</si>
  <si>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</si>
  <si>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</si>
  <si>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</si>
  <si>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</si>
  <si>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</si>
  <si>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</si>
  <si>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</si>
  <si>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</si>
  <si>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</si>
  <si>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</si>
  <si>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</si>
  <si>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</si>
  <si>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</si>
  <si>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</si>
  <si>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</si>
  <si>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</si>
  <si>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</si>
  <si>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</si>
  <si>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</si>
  <si>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</si>
  <si>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</si>
  <si>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</si>
  <si>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</si>
  <si>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</si>
  <si>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</si>
  <si>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</si>
  <si>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</si>
  <si>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</si>
  <si>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</si>
  <si>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</si>
  <si>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</si>
  <si>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</si>
  <si>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</si>
  <si>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</si>
  <si>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</si>
  <si>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</si>
  <si>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</si>
  <si>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</si>
  <si>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</si>
  <si>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</si>
  <si>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</si>
  <si>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</si>
  <si>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</si>
  <si>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</si>
  <si>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</si>
  <si>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</si>
  <si>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</si>
  <si>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</si>
  <si>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</si>
  <si>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</si>
  <si>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</si>
  <si>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</si>
  <si>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</si>
  <si>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</si>
  <si>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</si>
  <si>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</si>
  <si>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</si>
  <si>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</si>
  <si>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</si>
  <si>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</si>
  <si>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</si>
  <si>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</si>
  <si>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</si>
  <si>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</si>
  <si>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</si>
  <si>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</si>
  <si>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</si>
  <si>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</si>
  <si>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</si>
  <si>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</si>
  <si>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</si>
  <si>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</si>
  <si>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</si>
  <si>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</si>
  <si>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</si>
  <si>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</si>
  <si>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</si>
  <si>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</si>
  <si>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</si>
  <si>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</si>
  <si>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</si>
  <si>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</si>
  <si>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</si>
  <si>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</si>
  <si>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</si>
  <si>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</si>
  <si>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</si>
  <si>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</si>
  <si>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</si>
  <si>
    <t>BUDGET #13  FY25 MARCH 6, 2025</t>
  </si>
  <si>
    <t>BUDGET #13 FY25</t>
  </si>
  <si>
    <t>MA SCSEP</t>
  </si>
  <si>
    <t>FAD24A60AD</t>
  </si>
  <si>
    <t>9110-1178</t>
  </si>
  <si>
    <t>K116</t>
  </si>
  <si>
    <t>OPERATION ABLE</t>
  </si>
  <si>
    <t>DCSSCSEP25</t>
  </si>
  <si>
    <t>7003-0006</t>
  </si>
  <si>
    <t>K246</t>
  </si>
  <si>
    <t>BUDGET #14  FY25 APRIL 2, 2025</t>
  </si>
  <si>
    <t>BUDGET #14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</si>
</sst>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Fill="1" applyBorder="1"/>
    <xf numFmtId="0" fontId="29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7"/>
  <sheetViews>
    <sheetView tabSelected="1" zoomScale="120" zoomScaleNormal="120" workbookViewId="0">
      <selection activeCell="W29" sqref="W29"/>
    </sheetView>
  </sheetViews>
  <sheetFormatPr defaultColWidth="9.140625" defaultRowHeight="13.5" x14ac:dyDescent="0.25"/>
  <cols>
    <col min="1" max="1" width="53.5703125" style="3" customWidth="1"/>
    <col min="2" max="2" width="30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21" width="17.5703125" style="2" hidden="1" customWidth="1"/>
    <col min="22" max="22" width="17.42578125" style="2" hidden="1" customWidth="1"/>
    <col min="23" max="23" width="17.42578125" style="2" customWidth="1"/>
    <col min="24" max="24" width="12.140625" style="3" hidden="1" customWidth="1"/>
    <col min="25" max="25" width="12" style="3" bestFit="1" customWidth="1"/>
    <col min="26" max="16384" width="9.140625" style="3"/>
  </cols>
  <sheetData>
    <row r="1" spans="1:24" ht="20.25" x14ac:dyDescent="0.3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" ht="20.25" x14ac:dyDescent="0.3">
      <c r="A2" s="4"/>
      <c r="B2" s="12"/>
      <c r="C2" s="12"/>
      <c r="D2" s="12"/>
      <c r="E2" s="13"/>
      <c r="F2" s="13"/>
      <c r="G2" s="13"/>
    </row>
    <row r="3" spans="1:24" ht="20.25" x14ac:dyDescent="0.3">
      <c r="A3" s="36" t="s">
        <v>12</v>
      </c>
      <c r="B3" s="12" t="s">
        <v>7</v>
      </c>
      <c r="C3" s="1"/>
    </row>
    <row r="4" spans="1:24" ht="21" thickBot="1" x14ac:dyDescent="0.35">
      <c r="A4" s="4"/>
      <c r="B4" s="5"/>
      <c r="C4" s="1"/>
    </row>
    <row r="5" spans="1:24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81" t="s">
        <v>130</v>
      </c>
      <c r="U5" s="81" t="s">
        <v>139</v>
      </c>
      <c r="V5" s="81" t="s">
        <v>143</v>
      </c>
      <c r="W5" s="81" t="s">
        <v>153</v>
      </c>
      <c r="X5" s="38" t="s">
        <v>6</v>
      </c>
    </row>
    <row r="6" spans="1:24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2"/>
    </row>
    <row r="7" spans="1:24" s="7" customFormat="1" ht="16.5" hidden="1" x14ac:dyDescent="0.3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4" s="7" customFormat="1" ht="16.5" hidden="1" x14ac:dyDescent="0.3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65">
        <f>K8</f>
        <v>612583.53</v>
      </c>
    </row>
    <row r="9" spans="1:24" s="7" customFormat="1" ht="16.5" hidden="1" x14ac:dyDescent="0.3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65">
        <f>SUM(L9)</f>
        <v>95000</v>
      </c>
    </row>
    <row r="10" spans="1:24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65"/>
    </row>
    <row r="11" spans="1:24" s="7" customFormat="1" ht="16.5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65"/>
    </row>
    <row r="12" spans="1:24" s="7" customFormat="1" ht="16.5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65"/>
    </row>
    <row r="13" spans="1:24" s="7" customFormat="1" ht="16.5" x14ac:dyDescent="0.3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65"/>
    </row>
    <row r="14" spans="1:24" s="7" customFormat="1" ht="16.5" hidden="1" x14ac:dyDescent="0.3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65"/>
    </row>
    <row r="15" spans="1:24" s="7" customFormat="1" ht="16.5" hidden="1" x14ac:dyDescent="0.3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65"/>
    </row>
    <row r="16" spans="1:24" s="7" customFormat="1" ht="16.5" hidden="1" x14ac:dyDescent="0.3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71"/>
      <c r="U16" s="71"/>
      <c r="V16" s="71"/>
      <c r="W16" s="71"/>
      <c r="X16" s="65">
        <f>S16</f>
        <v>56542</v>
      </c>
    </row>
    <row r="17" spans="1:24" s="7" customFormat="1" ht="16.5" hidden="1" x14ac:dyDescent="0.3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71"/>
      <c r="U17" s="71"/>
      <c r="V17" s="71"/>
      <c r="W17" s="71"/>
      <c r="X17" s="65">
        <f t="shared" ref="X17:X26" si="0">S17</f>
        <v>1</v>
      </c>
    </row>
    <row r="18" spans="1:24" s="7" customFormat="1" ht="16.5" hidden="1" x14ac:dyDescent="0.3">
      <c r="A18" s="37" t="s">
        <v>138</v>
      </c>
      <c r="B18" s="23" t="s">
        <v>37</v>
      </c>
      <c r="C18" s="21" t="s">
        <v>137</v>
      </c>
      <c r="D18" s="21" t="s">
        <v>19</v>
      </c>
      <c r="E18" s="21" t="s">
        <v>20</v>
      </c>
      <c r="F18" s="23">
        <v>17.207000000000001</v>
      </c>
      <c r="G18" s="67" t="s">
        <v>24</v>
      </c>
      <c r="H18" s="24"/>
      <c r="I18" s="24"/>
      <c r="J18" s="24"/>
      <c r="K18" s="24"/>
      <c r="L18" s="71"/>
      <c r="M18" s="71"/>
      <c r="N18" s="71"/>
      <c r="O18" s="71"/>
      <c r="P18" s="71"/>
      <c r="Q18" s="71"/>
      <c r="R18" s="71"/>
      <c r="S18" s="71"/>
      <c r="T18" s="71"/>
      <c r="U18" s="71">
        <v>20160.34</v>
      </c>
      <c r="V18" s="71"/>
      <c r="W18" s="71"/>
      <c r="X18" s="65">
        <f>U18</f>
        <v>20160.34</v>
      </c>
    </row>
    <row r="19" spans="1:24" s="7" customFormat="1" ht="16.5" hidden="1" x14ac:dyDescent="0.3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1051.1889488100001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65">
        <f t="shared" si="0"/>
        <v>0</v>
      </c>
    </row>
    <row r="20" spans="1:24" s="7" customFormat="1" ht="16.5" hidden="1" x14ac:dyDescent="0.3">
      <c r="A20" s="79" t="s">
        <v>72</v>
      </c>
      <c r="B20" s="23" t="s">
        <v>73</v>
      </c>
      <c r="C20" s="80" t="s">
        <v>74</v>
      </c>
      <c r="D20" s="21" t="s">
        <v>15</v>
      </c>
      <c r="E20" s="21" t="s">
        <v>16</v>
      </c>
      <c r="F20" s="21">
        <v>10.561</v>
      </c>
      <c r="G20" s="23" t="s">
        <v>32</v>
      </c>
      <c r="H20" s="71"/>
      <c r="I20" s="24"/>
      <c r="J20" s="24"/>
      <c r="K20" s="24"/>
      <c r="L20" s="71"/>
      <c r="M20" s="71">
        <v>2102.3810511900001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65">
        <f t="shared" si="0"/>
        <v>0</v>
      </c>
    </row>
    <row r="21" spans="1:24" s="7" customFormat="1" ht="16.5" hidden="1" x14ac:dyDescent="0.3">
      <c r="A21" s="91" t="s">
        <v>83</v>
      </c>
      <c r="B21" s="23" t="s">
        <v>84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f>124911.34-1</f>
        <v>124910.34</v>
      </c>
      <c r="P21" s="71"/>
      <c r="Q21" s="71"/>
      <c r="R21" s="71"/>
      <c r="S21" s="71"/>
      <c r="T21" s="71"/>
      <c r="U21" s="71"/>
      <c r="V21" s="71"/>
      <c r="W21" s="71"/>
      <c r="X21" s="65">
        <f t="shared" si="0"/>
        <v>0</v>
      </c>
    </row>
    <row r="22" spans="1:24" s="7" customFormat="1" ht="16.5" hidden="1" x14ac:dyDescent="0.3">
      <c r="A22" s="91" t="s">
        <v>83</v>
      </c>
      <c r="B22" s="23" t="s">
        <v>88</v>
      </c>
      <c r="C22" s="21" t="s">
        <v>85</v>
      </c>
      <c r="D22" s="21" t="s">
        <v>86</v>
      </c>
      <c r="E22" s="21" t="s">
        <v>87</v>
      </c>
      <c r="F22" s="21"/>
      <c r="G22" s="23"/>
      <c r="H22" s="71"/>
      <c r="I22" s="24"/>
      <c r="J22" s="24"/>
      <c r="K22" s="24"/>
      <c r="L22" s="71"/>
      <c r="M22" s="71"/>
      <c r="N22" s="71"/>
      <c r="O22" s="71">
        <v>1</v>
      </c>
      <c r="P22" s="71"/>
      <c r="Q22" s="71"/>
      <c r="R22" s="71"/>
      <c r="S22" s="71"/>
      <c r="T22" s="71"/>
      <c r="U22" s="71"/>
      <c r="V22" s="71"/>
      <c r="W22" s="71"/>
      <c r="X22" s="65">
        <f t="shared" si="0"/>
        <v>0</v>
      </c>
    </row>
    <row r="23" spans="1:24" s="7" customFormat="1" ht="16.5" hidden="1" x14ac:dyDescent="0.3">
      <c r="A23" s="91" t="s">
        <v>98</v>
      </c>
      <c r="B23" s="23" t="s">
        <v>49</v>
      </c>
      <c r="C23" s="92" t="s">
        <v>99</v>
      </c>
      <c r="D23" s="93" t="s">
        <v>100</v>
      </c>
      <c r="E23" s="21" t="s">
        <v>101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3000</v>
      </c>
      <c r="R23" s="71"/>
      <c r="S23" s="71"/>
      <c r="T23" s="71"/>
      <c r="U23" s="71"/>
      <c r="V23" s="71"/>
      <c r="W23" s="71"/>
      <c r="X23" s="65">
        <f t="shared" si="0"/>
        <v>0</v>
      </c>
    </row>
    <row r="24" spans="1:24" s="7" customFormat="1" ht="16.5" hidden="1" x14ac:dyDescent="0.3">
      <c r="A24" s="91" t="s">
        <v>102</v>
      </c>
      <c r="B24" s="23" t="s">
        <v>49</v>
      </c>
      <c r="C24" s="94" t="s">
        <v>103</v>
      </c>
      <c r="D24" s="94" t="s">
        <v>104</v>
      </c>
      <c r="E24" s="21" t="s">
        <v>105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4264.33</v>
      </c>
      <c r="R24" s="71"/>
      <c r="S24" s="71"/>
      <c r="T24" s="71"/>
      <c r="U24" s="71"/>
      <c r="V24" s="71"/>
      <c r="W24" s="71"/>
      <c r="X24" s="65">
        <f t="shared" si="0"/>
        <v>0</v>
      </c>
    </row>
    <row r="25" spans="1:24" s="7" customFormat="1" ht="16.5" hidden="1" x14ac:dyDescent="0.3">
      <c r="A25" s="91" t="s">
        <v>106</v>
      </c>
      <c r="B25" s="23" t="s">
        <v>49</v>
      </c>
      <c r="C25" s="95" t="s">
        <v>107</v>
      </c>
      <c r="D25" s="95" t="s">
        <v>108</v>
      </c>
      <c r="E25" s="21" t="s">
        <v>109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5685.77</v>
      </c>
      <c r="R25" s="71"/>
      <c r="S25" s="71"/>
      <c r="T25" s="71"/>
      <c r="U25" s="71"/>
      <c r="V25" s="71"/>
      <c r="W25" s="71"/>
      <c r="X25" s="65">
        <f t="shared" si="0"/>
        <v>0</v>
      </c>
    </row>
    <row r="26" spans="1:24" s="7" customFormat="1" ht="16.5" hidden="1" x14ac:dyDescent="0.3">
      <c r="A26" s="91" t="s">
        <v>110</v>
      </c>
      <c r="B26" s="23" t="s">
        <v>49</v>
      </c>
      <c r="C26" s="96" t="s">
        <v>111</v>
      </c>
      <c r="D26" s="96" t="s">
        <v>112</v>
      </c>
      <c r="E26" s="21" t="s">
        <v>113</v>
      </c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>
        <v>7317.63</v>
      </c>
      <c r="R26" s="71"/>
      <c r="S26" s="71"/>
      <c r="T26" s="71"/>
      <c r="U26" s="71"/>
      <c r="V26" s="71"/>
      <c r="W26" s="71"/>
      <c r="X26" s="65">
        <f t="shared" si="0"/>
        <v>0</v>
      </c>
    </row>
    <row r="27" spans="1:24" s="7" customFormat="1" ht="16.5" hidden="1" x14ac:dyDescent="0.3">
      <c r="A27" s="91" t="s">
        <v>131</v>
      </c>
      <c r="B27" s="23" t="s">
        <v>49</v>
      </c>
      <c r="C27" s="21" t="s">
        <v>132</v>
      </c>
      <c r="D27" s="21" t="s">
        <v>133</v>
      </c>
      <c r="E27" s="21" t="s">
        <v>134</v>
      </c>
      <c r="F27" s="21"/>
      <c r="G27" s="23"/>
      <c r="H27" s="71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71">
        <v>4574.2700000000041</v>
      </c>
      <c r="U27" s="71"/>
      <c r="V27" s="71"/>
      <c r="W27" s="71"/>
      <c r="X27" s="65">
        <f>T27</f>
        <v>4574.2700000000041</v>
      </c>
    </row>
    <row r="28" spans="1:24" s="7" customFormat="1" ht="16.5" hidden="1" x14ac:dyDescent="0.3">
      <c r="A28" s="91" t="s">
        <v>144</v>
      </c>
      <c r="B28" s="23" t="s">
        <v>49</v>
      </c>
      <c r="C28" s="95" t="s">
        <v>145</v>
      </c>
      <c r="D28" s="67" t="s">
        <v>146</v>
      </c>
      <c r="E28" s="21" t="s">
        <v>147</v>
      </c>
      <c r="F28" s="21"/>
      <c r="G28" s="23"/>
      <c r="H28" s="71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>
        <v>1537.47</v>
      </c>
      <c r="W28" s="71"/>
      <c r="X28" s="65">
        <f>V28</f>
        <v>1537.47</v>
      </c>
    </row>
    <row r="29" spans="1:24" s="7" customFormat="1" ht="16.5" x14ac:dyDescent="0.3">
      <c r="A29" s="79" t="s">
        <v>148</v>
      </c>
      <c r="B29" s="23" t="s">
        <v>49</v>
      </c>
      <c r="C29" s="105" t="s">
        <v>149</v>
      </c>
      <c r="D29" s="106" t="s">
        <v>150</v>
      </c>
      <c r="E29" s="21" t="s">
        <v>151</v>
      </c>
      <c r="F29" s="21"/>
      <c r="G29" s="23"/>
      <c r="H29" s="71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v>1926.67</v>
      </c>
      <c r="X29" s="65">
        <f>W29</f>
        <v>1926.67</v>
      </c>
    </row>
    <row r="30" spans="1:24" s="7" customFormat="1" ht="16.5" x14ac:dyDescent="0.3">
      <c r="A30" s="100"/>
      <c r="B30" s="101"/>
      <c r="C30" s="20"/>
      <c r="D30" s="20"/>
      <c r="E30" s="20"/>
      <c r="F30" s="17"/>
      <c r="G30" s="17"/>
      <c r="H30" s="102"/>
      <c r="I30" s="102"/>
      <c r="J30" s="102"/>
      <c r="K30" s="10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s="7" customFormat="1" ht="16.5" x14ac:dyDescent="0.3">
      <c r="A31" s="37"/>
      <c r="B31" s="59"/>
      <c r="C31" s="21"/>
      <c r="D31" s="21"/>
      <c r="E31" s="21"/>
      <c r="F31" s="23"/>
      <c r="G31" s="23"/>
      <c r="H31" s="24"/>
      <c r="I31" s="24"/>
      <c r="J31" s="24"/>
      <c r="K31" s="2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65"/>
    </row>
    <row r="32" spans="1:24" s="8" customFormat="1" ht="16.5" hidden="1" x14ac:dyDescent="0.3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65"/>
    </row>
    <row r="33" spans="1:25" s="7" customFormat="1" ht="16.5" hidden="1" x14ac:dyDescent="0.3">
      <c r="A33" s="21" t="s">
        <v>22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65"/>
    </row>
    <row r="34" spans="1:25" s="8" customFormat="1" ht="16.5" hidden="1" x14ac:dyDescent="0.3">
      <c r="A34" s="40"/>
      <c r="B34" s="23"/>
      <c r="C34" s="21"/>
      <c r="D34" s="49"/>
      <c r="E34" s="49"/>
      <c r="F34" s="21"/>
      <c r="G34" s="67" t="s">
        <v>25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5"/>
    </row>
    <row r="35" spans="1:25" s="8" customFormat="1" ht="16.5" hidden="1" x14ac:dyDescent="0.3">
      <c r="A35" s="40"/>
      <c r="B35" s="23"/>
      <c r="C35" s="21"/>
      <c r="D35" s="49"/>
      <c r="E35" s="49"/>
      <c r="F35" s="21"/>
      <c r="G35" s="67" t="s">
        <v>25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5"/>
    </row>
    <row r="36" spans="1:25" s="7" customFormat="1" ht="16.5" hidden="1" x14ac:dyDescent="0.3">
      <c r="A36" s="40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65"/>
    </row>
    <row r="37" spans="1:25" s="7" customFormat="1" ht="16.5" hidden="1" x14ac:dyDescent="0.3">
      <c r="A37" s="42"/>
      <c r="B37" s="50"/>
      <c r="C37" s="21"/>
      <c r="D37" s="21"/>
      <c r="E37" s="21"/>
      <c r="F37" s="21"/>
      <c r="G37" s="21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65"/>
    </row>
    <row r="38" spans="1:25" s="7" customFormat="1" ht="16.5" hidden="1" x14ac:dyDescent="0.3">
      <c r="A38" s="42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65"/>
    </row>
    <row r="39" spans="1:25" s="6" customFormat="1" ht="15" hidden="1" x14ac:dyDescent="0.25">
      <c r="A39" s="42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65"/>
    </row>
    <row r="40" spans="1:25" s="6" customFormat="1" ht="16.5" hidden="1" x14ac:dyDescent="0.3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65"/>
    </row>
    <row r="41" spans="1:25" s="7" customFormat="1" ht="16.5" hidden="1" x14ac:dyDescent="0.3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65"/>
    </row>
    <row r="42" spans="1:25" s="8" customFormat="1" ht="16.5" hidden="1" x14ac:dyDescent="0.3">
      <c r="A42" s="21" t="s">
        <v>35</v>
      </c>
      <c r="B42" s="17"/>
      <c r="C42" s="25"/>
      <c r="D42" s="25"/>
      <c r="E42" s="25"/>
      <c r="F42" s="17"/>
      <c r="G42" s="17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65"/>
    </row>
    <row r="43" spans="1:25" s="8" customFormat="1" ht="31.5" hidden="1" x14ac:dyDescent="0.25">
      <c r="A43" s="62" t="s">
        <v>36</v>
      </c>
      <c r="B43" s="59" t="s">
        <v>37</v>
      </c>
      <c r="C43" s="21" t="s">
        <v>38</v>
      </c>
      <c r="D43" s="21" t="s">
        <v>39</v>
      </c>
      <c r="E43" s="21" t="s">
        <v>40</v>
      </c>
      <c r="F43" s="21">
        <v>17.225000000000001</v>
      </c>
      <c r="G43" s="72" t="s">
        <v>41</v>
      </c>
      <c r="H43" s="71">
        <f>75000-1</f>
        <v>74999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65">
        <f>SUM(H43:I43)</f>
        <v>74999</v>
      </c>
    </row>
    <row r="44" spans="1:25" s="8" customFormat="1" ht="31.5" hidden="1" x14ac:dyDescent="0.25">
      <c r="A44" s="62" t="s">
        <v>36</v>
      </c>
      <c r="B44" s="63" t="s">
        <v>42</v>
      </c>
      <c r="C44" s="21" t="s">
        <v>38</v>
      </c>
      <c r="D44" s="21" t="s">
        <v>39</v>
      </c>
      <c r="E44" s="21" t="s">
        <v>40</v>
      </c>
      <c r="F44" s="21">
        <v>17.225000000000001</v>
      </c>
      <c r="G44" s="72" t="s">
        <v>41</v>
      </c>
      <c r="H44" s="71">
        <v>1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65">
        <f>SUM(H44)</f>
        <v>1</v>
      </c>
    </row>
    <row r="45" spans="1:25" s="8" customFormat="1" ht="15" hidden="1" x14ac:dyDescent="0.25">
      <c r="A45" s="62"/>
      <c r="B45" s="59"/>
      <c r="C45" s="21"/>
      <c r="D45" s="21"/>
      <c r="E45" s="21"/>
      <c r="F45" s="21"/>
      <c r="G45" s="2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65"/>
    </row>
    <row r="46" spans="1:25" s="8" customFormat="1" ht="15" hidden="1" x14ac:dyDescent="0.25">
      <c r="A46" s="62"/>
      <c r="B46" s="63"/>
      <c r="C46" s="21"/>
      <c r="D46" s="21"/>
      <c r="E46" s="21"/>
      <c r="F46" s="21"/>
      <c r="G46" s="2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65"/>
    </row>
    <row r="47" spans="1:25" s="7" customFormat="1" ht="16.5" hidden="1" x14ac:dyDescent="0.3">
      <c r="A47" s="42"/>
      <c r="B47" s="23"/>
      <c r="C47" s="21"/>
      <c r="D47" s="21"/>
      <c r="E47" s="21"/>
      <c r="F47" s="21"/>
      <c r="G47" s="2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65"/>
      <c r="Y47" s="56"/>
    </row>
    <row r="48" spans="1:25" s="6" customFormat="1" ht="16.5" hidden="1" x14ac:dyDescent="0.3">
      <c r="A48" s="15" t="s">
        <v>8</v>
      </c>
      <c r="B48" s="17"/>
      <c r="C48" s="18"/>
      <c r="D48" s="18"/>
      <c r="E48" s="19"/>
      <c r="F48" s="20"/>
      <c r="G48" s="20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65"/>
    </row>
    <row r="49" spans="1:25" s="7" customFormat="1" ht="16.5" hidden="1" x14ac:dyDescent="0.3">
      <c r="A49" s="21" t="s">
        <v>116</v>
      </c>
      <c r="B49" s="17"/>
      <c r="C49" s="18"/>
      <c r="D49" s="18"/>
      <c r="E49" s="19"/>
      <c r="F49" s="20"/>
      <c r="G49" s="2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65"/>
    </row>
    <row r="50" spans="1:25" s="30" customFormat="1" ht="31.5" hidden="1" x14ac:dyDescent="0.25">
      <c r="A50" s="97" t="s">
        <v>117</v>
      </c>
      <c r="B50" s="23" t="s">
        <v>49</v>
      </c>
      <c r="C50" s="98" t="s">
        <v>118</v>
      </c>
      <c r="D50" s="39" t="s">
        <v>119</v>
      </c>
      <c r="E50" s="41" t="s">
        <v>120</v>
      </c>
      <c r="F50" s="38">
        <v>17.800999999999998</v>
      </c>
      <c r="G50" s="99" t="s">
        <v>26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>
        <v>16560</v>
      </c>
      <c r="S50" s="73"/>
      <c r="T50" s="73"/>
      <c r="U50" s="73"/>
      <c r="V50" s="73"/>
      <c r="W50" s="73"/>
      <c r="X50" s="65">
        <f>R50</f>
        <v>16560</v>
      </c>
    </row>
    <row r="51" spans="1:25" s="30" customFormat="1" ht="15" hidden="1" x14ac:dyDescent="0.25">
      <c r="A51" s="42"/>
      <c r="B51" s="23"/>
      <c r="C51" s="54"/>
      <c r="D51" s="39"/>
      <c r="E51" s="54"/>
      <c r="F51" s="21"/>
      <c r="G51" s="2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65"/>
    </row>
    <row r="52" spans="1:25" s="30" customFormat="1" ht="15" hidden="1" x14ac:dyDescent="0.25">
      <c r="A52" s="46"/>
      <c r="B52" s="23"/>
      <c r="C52" s="39"/>
      <c r="D52" s="39"/>
      <c r="E52" s="41"/>
      <c r="F52" s="38"/>
      <c r="G52" s="38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65"/>
    </row>
    <row r="53" spans="1:25" s="30" customFormat="1" ht="15" hidden="1" x14ac:dyDescent="0.25">
      <c r="A53" s="46"/>
      <c r="B53" s="23"/>
      <c r="C53" s="39"/>
      <c r="D53" s="39"/>
      <c r="E53" s="41"/>
      <c r="F53" s="38"/>
      <c r="G53" s="38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65"/>
      <c r="Y53" s="47"/>
    </row>
    <row r="54" spans="1:25" s="30" customFormat="1" ht="15" hidden="1" x14ac:dyDescent="0.25">
      <c r="A54" s="40"/>
      <c r="B54" s="23"/>
      <c r="C54" s="45"/>
      <c r="D54" s="45"/>
      <c r="E54" s="45"/>
      <c r="F54" s="23"/>
      <c r="G54" s="2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65"/>
    </row>
    <row r="55" spans="1:25" s="30" customFormat="1" ht="15" hidden="1" x14ac:dyDescent="0.25">
      <c r="A55" s="42"/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65"/>
    </row>
    <row r="56" spans="1:25" s="30" customFormat="1" ht="15" hidden="1" x14ac:dyDescent="0.25">
      <c r="A56" s="42"/>
      <c r="B56" s="23"/>
      <c r="C56" s="21"/>
      <c r="D56" s="21"/>
      <c r="E56" s="21"/>
      <c r="F56" s="43"/>
      <c r="G56" s="4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65"/>
    </row>
    <row r="57" spans="1:25" s="30" customFormat="1" ht="15" hidden="1" x14ac:dyDescent="0.25">
      <c r="A57" s="15" t="s">
        <v>8</v>
      </c>
      <c r="B57" s="23"/>
      <c r="C57" s="21"/>
      <c r="D57" s="21"/>
      <c r="E57" s="21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65"/>
    </row>
    <row r="58" spans="1:25" s="30" customFormat="1" ht="15" hidden="1" x14ac:dyDescent="0.25">
      <c r="A58" s="21" t="s">
        <v>45</v>
      </c>
      <c r="B58" s="23"/>
      <c r="C58" s="21"/>
      <c r="D58" s="21"/>
      <c r="E58" s="21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65"/>
    </row>
    <row r="59" spans="1:25" s="30" customFormat="1" ht="16.5" hidden="1" x14ac:dyDescent="0.3">
      <c r="A59" s="64" t="s">
        <v>48</v>
      </c>
      <c r="B59" s="23" t="s">
        <v>49</v>
      </c>
      <c r="C59" s="49" t="s">
        <v>50</v>
      </c>
      <c r="D59" s="21" t="s">
        <v>14</v>
      </c>
      <c r="E59" s="21">
        <v>6501</v>
      </c>
      <c r="F59" s="23">
        <v>17.259</v>
      </c>
      <c r="G59" s="68" t="s">
        <v>27</v>
      </c>
      <c r="H59" s="51"/>
      <c r="I59" s="51"/>
      <c r="J59" s="51">
        <f>770588-1</f>
        <v>770587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65">
        <f>SUM(J59)</f>
        <v>770587</v>
      </c>
    </row>
    <row r="60" spans="1:25" s="30" customFormat="1" ht="16.5" hidden="1" x14ac:dyDescent="0.3">
      <c r="A60" s="64" t="s">
        <v>48</v>
      </c>
      <c r="B60" s="23" t="s">
        <v>51</v>
      </c>
      <c r="C60" s="49" t="s">
        <v>50</v>
      </c>
      <c r="D60" s="21" t="s">
        <v>14</v>
      </c>
      <c r="E60" s="21">
        <v>6501</v>
      </c>
      <c r="F60" s="23">
        <v>17.259</v>
      </c>
      <c r="G60" s="68" t="s">
        <v>27</v>
      </c>
      <c r="H60" s="51"/>
      <c r="I60" s="51"/>
      <c r="J60" s="51">
        <v>1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65">
        <f t="shared" ref="X60:X75" si="1">SUM(J60)</f>
        <v>1</v>
      </c>
    </row>
    <row r="61" spans="1:25" s="30" customFormat="1" ht="16.5" hidden="1" x14ac:dyDescent="0.3">
      <c r="A61" s="37" t="s">
        <v>52</v>
      </c>
      <c r="B61" s="23" t="s">
        <v>49</v>
      </c>
      <c r="C61" s="49" t="s">
        <v>53</v>
      </c>
      <c r="D61" s="21" t="s">
        <v>18</v>
      </c>
      <c r="E61" s="21">
        <v>6502</v>
      </c>
      <c r="F61" s="21">
        <v>17.257999999999999</v>
      </c>
      <c r="G61" s="68" t="s">
        <v>27</v>
      </c>
      <c r="H61" s="51"/>
      <c r="I61" s="51"/>
      <c r="J61" s="51">
        <f>139120-1</f>
        <v>139119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65">
        <f t="shared" si="1"/>
        <v>139119</v>
      </c>
    </row>
    <row r="62" spans="1:25" s="30" customFormat="1" ht="16.5" hidden="1" x14ac:dyDescent="0.3">
      <c r="A62" s="37" t="s">
        <v>52</v>
      </c>
      <c r="B62" s="23" t="s">
        <v>51</v>
      </c>
      <c r="C62" s="49" t="s">
        <v>53</v>
      </c>
      <c r="D62" s="21" t="s">
        <v>18</v>
      </c>
      <c r="E62" s="21">
        <v>6502</v>
      </c>
      <c r="F62" s="21">
        <v>17.257999999999999</v>
      </c>
      <c r="G62" s="68" t="s">
        <v>27</v>
      </c>
      <c r="H62" s="51"/>
      <c r="I62" s="51"/>
      <c r="J62" s="51">
        <v>1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65">
        <f t="shared" si="1"/>
        <v>1</v>
      </c>
    </row>
    <row r="63" spans="1:25" s="30" customFormat="1" ht="16.5" hidden="1" x14ac:dyDescent="0.3">
      <c r="A63" s="40"/>
      <c r="B63" s="23"/>
      <c r="C63" s="21"/>
      <c r="D63" s="21"/>
      <c r="E63" s="21"/>
      <c r="F63" s="21"/>
      <c r="G63" s="6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65">
        <f t="shared" si="1"/>
        <v>0</v>
      </c>
    </row>
    <row r="64" spans="1:25" s="30" customFormat="1" ht="16.5" hidden="1" x14ac:dyDescent="0.3">
      <c r="A64" s="40"/>
      <c r="B64" s="23"/>
      <c r="C64" s="21"/>
      <c r="D64" s="21"/>
      <c r="E64" s="21"/>
      <c r="F64" s="21"/>
      <c r="G64" s="68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65">
        <f t="shared" si="1"/>
        <v>0</v>
      </c>
    </row>
    <row r="65" spans="1:24" s="30" customFormat="1" ht="16.5" hidden="1" x14ac:dyDescent="0.3">
      <c r="A65" s="40"/>
      <c r="B65" s="23"/>
      <c r="C65" s="21"/>
      <c r="D65" s="21"/>
      <c r="E65" s="21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65">
        <f t="shared" si="1"/>
        <v>0</v>
      </c>
    </row>
    <row r="66" spans="1:24" s="30" customFormat="1" ht="29.25" hidden="1" x14ac:dyDescent="0.25">
      <c r="A66" s="37" t="s">
        <v>52</v>
      </c>
      <c r="B66" s="23" t="s">
        <v>49</v>
      </c>
      <c r="C66" s="49" t="s">
        <v>78</v>
      </c>
      <c r="D66" s="21" t="s">
        <v>18</v>
      </c>
      <c r="E66" s="21">
        <v>6502</v>
      </c>
      <c r="F66" s="21">
        <v>17.257999999999999</v>
      </c>
      <c r="G66" s="82" t="s">
        <v>27</v>
      </c>
      <c r="H66" s="51"/>
      <c r="I66" s="51"/>
      <c r="J66" s="51"/>
      <c r="K66" s="51"/>
      <c r="L66" s="51"/>
      <c r="M66" s="51"/>
      <c r="N66" s="51">
        <f>568541-1</f>
        <v>568540</v>
      </c>
      <c r="O66" s="51"/>
      <c r="P66" s="51"/>
      <c r="Q66" s="51"/>
      <c r="R66" s="51"/>
      <c r="S66" s="51"/>
      <c r="T66" s="51"/>
      <c r="U66" s="51"/>
      <c r="V66" s="51"/>
      <c r="W66" s="51"/>
      <c r="X66" s="65">
        <f>SUM(N66)</f>
        <v>568540</v>
      </c>
    </row>
    <row r="67" spans="1:24" s="30" customFormat="1" ht="29.25" hidden="1" x14ac:dyDescent="0.25">
      <c r="A67" s="37" t="s">
        <v>52</v>
      </c>
      <c r="B67" s="23" t="s">
        <v>51</v>
      </c>
      <c r="C67" s="49" t="s">
        <v>78</v>
      </c>
      <c r="D67" s="21" t="s">
        <v>18</v>
      </c>
      <c r="E67" s="21">
        <v>6502</v>
      </c>
      <c r="F67" s="21">
        <v>17.257999999999999</v>
      </c>
      <c r="G67" s="82" t="s">
        <v>27</v>
      </c>
      <c r="H67" s="51"/>
      <c r="I67" s="51"/>
      <c r="J67" s="51"/>
      <c r="K67" s="51"/>
      <c r="L67" s="51"/>
      <c r="M67" s="51"/>
      <c r="N67" s="51">
        <v>1</v>
      </c>
      <c r="O67" s="51"/>
      <c r="P67" s="51"/>
      <c r="Q67" s="51"/>
      <c r="R67" s="51"/>
      <c r="S67" s="51"/>
      <c r="T67" s="51"/>
      <c r="U67" s="51"/>
      <c r="V67" s="51"/>
      <c r="W67" s="51"/>
      <c r="X67" s="65">
        <f>SUM(N67)</f>
        <v>1</v>
      </c>
    </row>
    <row r="68" spans="1:24" s="30" customFormat="1" ht="16.5" hidden="1" x14ac:dyDescent="0.3">
      <c r="A68" s="40"/>
      <c r="B68" s="55"/>
      <c r="C68" s="38"/>
      <c r="D68" s="21"/>
      <c r="E68" s="23"/>
      <c r="F68" s="21"/>
      <c r="G68" s="68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65">
        <f t="shared" si="1"/>
        <v>0</v>
      </c>
    </row>
    <row r="69" spans="1:24" s="30" customFormat="1" ht="29.25" hidden="1" x14ac:dyDescent="0.25">
      <c r="A69" s="40" t="s">
        <v>92</v>
      </c>
      <c r="B69" s="23" t="s">
        <v>49</v>
      </c>
      <c r="C69" s="21" t="s">
        <v>93</v>
      </c>
      <c r="D69" s="21" t="s">
        <v>17</v>
      </c>
      <c r="E69" s="21">
        <v>6503</v>
      </c>
      <c r="F69" s="21">
        <v>17.277999999999999</v>
      </c>
      <c r="G69" s="82" t="s">
        <v>27</v>
      </c>
      <c r="H69" s="51"/>
      <c r="I69" s="51"/>
      <c r="J69" s="51"/>
      <c r="K69" s="51"/>
      <c r="L69" s="51"/>
      <c r="M69" s="51"/>
      <c r="N69" s="51"/>
      <c r="O69" s="51"/>
      <c r="P69" s="51">
        <f>146418-1</f>
        <v>146417</v>
      </c>
      <c r="Q69" s="51"/>
      <c r="R69" s="51"/>
      <c r="S69" s="51"/>
      <c r="T69" s="51"/>
      <c r="U69" s="51"/>
      <c r="V69" s="51"/>
      <c r="W69" s="51"/>
      <c r="X69" s="65">
        <f t="shared" si="1"/>
        <v>0</v>
      </c>
    </row>
    <row r="70" spans="1:24" s="30" customFormat="1" ht="29.25" hidden="1" x14ac:dyDescent="0.25">
      <c r="A70" s="40" t="s">
        <v>92</v>
      </c>
      <c r="B70" s="23" t="s">
        <v>51</v>
      </c>
      <c r="C70" s="21" t="s">
        <v>93</v>
      </c>
      <c r="D70" s="21" t="s">
        <v>17</v>
      </c>
      <c r="E70" s="21">
        <v>6503</v>
      </c>
      <c r="F70" s="21">
        <v>17.277999999999999</v>
      </c>
      <c r="G70" s="82" t="s">
        <v>27</v>
      </c>
      <c r="H70" s="51"/>
      <c r="I70" s="51"/>
      <c r="J70" s="51"/>
      <c r="K70" s="51"/>
      <c r="L70" s="51"/>
      <c r="M70" s="51"/>
      <c r="N70" s="51"/>
      <c r="O70" s="51"/>
      <c r="P70" s="51">
        <v>1</v>
      </c>
      <c r="Q70" s="51"/>
      <c r="R70" s="51"/>
      <c r="S70" s="51"/>
      <c r="T70" s="51"/>
      <c r="U70" s="51"/>
      <c r="V70" s="51"/>
      <c r="W70" s="51"/>
      <c r="X70" s="65">
        <f t="shared" si="1"/>
        <v>0</v>
      </c>
    </row>
    <row r="71" spans="1:24" s="30" customFormat="1" ht="29.25" hidden="1" x14ac:dyDescent="0.25">
      <c r="A71" s="40" t="s">
        <v>92</v>
      </c>
      <c r="B71" s="23" t="s">
        <v>49</v>
      </c>
      <c r="C71" s="21" t="s">
        <v>94</v>
      </c>
      <c r="D71" s="21" t="s">
        <v>17</v>
      </c>
      <c r="E71" s="21">
        <v>6503</v>
      </c>
      <c r="F71" s="21">
        <v>17.277999999999999</v>
      </c>
      <c r="G71" s="82" t="s">
        <v>27</v>
      </c>
      <c r="H71" s="51"/>
      <c r="I71" s="51"/>
      <c r="J71" s="51"/>
      <c r="K71" s="51"/>
      <c r="L71" s="51"/>
      <c r="M71" s="51"/>
      <c r="N71" s="51"/>
      <c r="O71" s="51"/>
      <c r="P71" s="51">
        <f>532806-1</f>
        <v>532805</v>
      </c>
      <c r="Q71" s="51"/>
      <c r="R71" s="51"/>
      <c r="S71" s="51"/>
      <c r="T71" s="51"/>
      <c r="U71" s="51"/>
      <c r="V71" s="51"/>
      <c r="W71" s="51"/>
      <c r="X71" s="65">
        <f t="shared" si="1"/>
        <v>0</v>
      </c>
    </row>
    <row r="72" spans="1:24" s="16" customFormat="1" ht="30" hidden="1" x14ac:dyDescent="0.3">
      <c r="A72" s="40" t="s">
        <v>92</v>
      </c>
      <c r="B72" s="23" t="s">
        <v>51</v>
      </c>
      <c r="C72" s="21" t="s">
        <v>94</v>
      </c>
      <c r="D72" s="21" t="s">
        <v>17</v>
      </c>
      <c r="E72" s="21">
        <v>6503</v>
      </c>
      <c r="F72" s="21">
        <v>17.277999999999999</v>
      </c>
      <c r="G72" s="82" t="s">
        <v>27</v>
      </c>
      <c r="H72" s="51"/>
      <c r="I72" s="51"/>
      <c r="J72" s="51"/>
      <c r="K72" s="51"/>
      <c r="L72" s="51"/>
      <c r="M72" s="51"/>
      <c r="N72" s="51"/>
      <c r="O72" s="51"/>
      <c r="P72" s="51">
        <v>1</v>
      </c>
      <c r="Q72" s="51"/>
      <c r="R72" s="51"/>
      <c r="S72" s="51"/>
      <c r="T72" s="51"/>
      <c r="U72" s="51"/>
      <c r="V72" s="51"/>
      <c r="W72" s="51"/>
      <c r="X72" s="65">
        <f t="shared" si="1"/>
        <v>0</v>
      </c>
    </row>
    <row r="73" spans="1:24" s="7" customFormat="1" ht="16.5" hidden="1" x14ac:dyDescent="0.3">
      <c r="A73" s="46"/>
      <c r="B73" s="55"/>
      <c r="C73" s="38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65">
        <f t="shared" si="1"/>
        <v>0</v>
      </c>
    </row>
    <row r="74" spans="1:24" s="7" customFormat="1" ht="16.5" hidden="1" x14ac:dyDescent="0.3">
      <c r="A74" s="46"/>
      <c r="B74" s="23"/>
      <c r="C74" s="38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65">
        <f t="shared" si="1"/>
        <v>0</v>
      </c>
    </row>
    <row r="75" spans="1:24" s="7" customFormat="1" ht="16.5" hidden="1" x14ac:dyDescent="0.3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65">
        <f t="shared" si="1"/>
        <v>0</v>
      </c>
    </row>
    <row r="76" spans="1:24" s="7" customFormat="1" ht="16.5" hidden="1" x14ac:dyDescent="0.3">
      <c r="A76" s="48"/>
      <c r="B76" s="23"/>
      <c r="C76" s="21"/>
      <c r="D76" s="21"/>
      <c r="E76" s="23"/>
      <c r="F76" s="21"/>
      <c r="G76" s="2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65"/>
    </row>
    <row r="77" spans="1:24" s="7" customFormat="1" ht="16.5" hidden="1" x14ac:dyDescent="0.3">
      <c r="A77" s="48"/>
      <c r="B77" s="23"/>
      <c r="C77" s="21"/>
      <c r="D77" s="21"/>
      <c r="E77" s="23"/>
      <c r="F77" s="21"/>
      <c r="G77" s="21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65"/>
    </row>
    <row r="78" spans="1:24" s="7" customFormat="1" ht="16.5" hidden="1" x14ac:dyDescent="0.3">
      <c r="A78" s="48"/>
      <c r="B78" s="23"/>
      <c r="C78" s="21"/>
      <c r="D78" s="21"/>
      <c r="E78" s="23"/>
      <c r="F78" s="21"/>
      <c r="G78" s="2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65"/>
    </row>
    <row r="79" spans="1:24" s="7" customFormat="1" ht="16.5" x14ac:dyDescent="0.3">
      <c r="A79" s="10"/>
      <c r="B79" s="27"/>
      <c r="C79" s="27"/>
      <c r="D79" s="20"/>
      <c r="E79" s="20"/>
      <c r="F79" s="20"/>
      <c r="G79" s="20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65"/>
    </row>
    <row r="80" spans="1:24" s="7" customFormat="1" ht="18.75" x14ac:dyDescent="0.3">
      <c r="A80" s="11" t="s">
        <v>0</v>
      </c>
      <c r="B80" s="28"/>
      <c r="C80" s="29"/>
      <c r="D80" s="29"/>
      <c r="E80" s="29"/>
      <c r="F80" s="29"/>
      <c r="G80" s="29"/>
      <c r="H80" s="53">
        <f>SUM(H19:H79)</f>
        <v>75000</v>
      </c>
      <c r="I80" s="60">
        <f>SUM(I19:I79)</f>
        <v>0</v>
      </c>
      <c r="J80" s="53">
        <f>SUM(J57:J77)</f>
        <v>909708</v>
      </c>
      <c r="K80" s="53">
        <f>SUM(K6:K11)</f>
        <v>612583.53</v>
      </c>
      <c r="L80" s="53">
        <f>SUM(L7:L79)</f>
        <v>95000</v>
      </c>
      <c r="M80" s="53">
        <f>SUM(M13:M31)</f>
        <v>3153.57</v>
      </c>
      <c r="N80" s="53">
        <f>SUM(N65:N78)</f>
        <v>568541</v>
      </c>
      <c r="O80" s="53">
        <f>SUM(O13:O79)</f>
        <v>124911.34</v>
      </c>
      <c r="P80" s="53">
        <f>SUM(P67:P77)</f>
        <v>679224</v>
      </c>
      <c r="Q80" s="53">
        <f>SUM(Q13:Q31)</f>
        <v>20267.73</v>
      </c>
      <c r="R80" s="53">
        <f>SUM(R49:R53)</f>
        <v>16560</v>
      </c>
      <c r="S80" s="53">
        <f>SUM(S13:S27)</f>
        <v>56543</v>
      </c>
      <c r="T80" s="53">
        <f>SUM(T13:T31)</f>
        <v>4574.2700000000041</v>
      </c>
      <c r="U80" s="53">
        <f>SUM(U13:U30)</f>
        <v>20160.34</v>
      </c>
      <c r="V80" s="53">
        <f>SUM(V13:V29)</f>
        <v>1537.47</v>
      </c>
      <c r="W80" s="53">
        <f>SUM(W28:W30)</f>
        <v>1926.67</v>
      </c>
      <c r="X80" s="65"/>
    </row>
    <row r="81" spans="1:24" s="7" customFormat="1" ht="18.75" x14ac:dyDescent="0.3">
      <c r="A81" s="31"/>
      <c r="B81" s="32"/>
      <c r="C81" s="33"/>
      <c r="D81" s="33"/>
      <c r="E81" s="33"/>
      <c r="F81" s="3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5"/>
    </row>
    <row r="82" spans="1:24" ht="16.5" x14ac:dyDescent="0.3">
      <c r="A82" s="30" t="s">
        <v>9</v>
      </c>
      <c r="B82" s="7"/>
    </row>
    <row r="83" spans="1:24" ht="15" hidden="1" customHeight="1" x14ac:dyDescent="0.25">
      <c r="A83" s="30" t="s">
        <v>34</v>
      </c>
    </row>
    <row r="84" spans="1:24" ht="15" hidden="1" x14ac:dyDescent="0.25">
      <c r="A84" s="58" t="s">
        <v>33</v>
      </c>
    </row>
    <row r="85" spans="1:24" ht="15" hidden="1" x14ac:dyDescent="0.25">
      <c r="A85" s="30" t="s">
        <v>47</v>
      </c>
    </row>
    <row r="86" spans="1:24" ht="15" hidden="1" x14ac:dyDescent="0.25">
      <c r="A86" s="58" t="s">
        <v>46</v>
      </c>
    </row>
    <row r="87" spans="1:24" ht="15" hidden="1" x14ac:dyDescent="0.25">
      <c r="A87" s="30" t="s">
        <v>55</v>
      </c>
    </row>
    <row r="88" spans="1:24" ht="15" hidden="1" x14ac:dyDescent="0.25">
      <c r="A88" s="58" t="s">
        <v>54</v>
      </c>
    </row>
    <row r="89" spans="1:24" ht="15" hidden="1" x14ac:dyDescent="0.25">
      <c r="A89" s="30" t="s">
        <v>63</v>
      </c>
    </row>
    <row r="90" spans="1:24" ht="15" hidden="1" x14ac:dyDescent="0.25">
      <c r="A90" s="58" t="s">
        <v>62</v>
      </c>
    </row>
    <row r="91" spans="1:24" ht="15" hidden="1" x14ac:dyDescent="0.25">
      <c r="A91" s="30" t="s">
        <v>71</v>
      </c>
    </row>
    <row r="92" spans="1:24" ht="15" hidden="1" x14ac:dyDescent="0.25">
      <c r="A92" s="58" t="s">
        <v>70</v>
      </c>
    </row>
    <row r="93" spans="1:24" ht="15" hidden="1" x14ac:dyDescent="0.25">
      <c r="A93" s="30" t="s">
        <v>77</v>
      </c>
    </row>
    <row r="94" spans="1:24" ht="15" hidden="1" x14ac:dyDescent="0.25">
      <c r="A94" s="58" t="s">
        <v>76</v>
      </c>
    </row>
    <row r="95" spans="1:24" s="30" customFormat="1" ht="15" hidden="1" x14ac:dyDescent="0.25">
      <c r="A95" s="30" t="s">
        <v>82</v>
      </c>
      <c r="C95" s="54"/>
      <c r="D95" s="54"/>
      <c r="E95" s="54"/>
      <c r="F95" s="54"/>
      <c r="G95" s="54"/>
      <c r="H95" s="54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4"/>
    </row>
    <row r="96" spans="1:24" ht="15" hidden="1" x14ac:dyDescent="0.25">
      <c r="A96" s="58" t="s">
        <v>80</v>
      </c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6"/>
    </row>
    <row r="97" spans="1:13" s="88" customFormat="1" hidden="1" x14ac:dyDescent="0.25">
      <c r="A97" s="87" t="s">
        <v>81</v>
      </c>
      <c r="C97" s="89"/>
      <c r="D97" s="89"/>
      <c r="E97" s="89"/>
      <c r="F97" s="89"/>
      <c r="G97" s="89"/>
      <c r="H97" s="90"/>
      <c r="I97" s="90"/>
      <c r="J97" s="90"/>
      <c r="K97" s="90"/>
      <c r="L97" s="90"/>
      <c r="M97" s="90"/>
    </row>
    <row r="99" spans="1:13" ht="15" hidden="1" x14ac:dyDescent="0.25">
      <c r="A99" s="30" t="s">
        <v>90</v>
      </c>
    </row>
    <row r="100" spans="1:13" ht="15" hidden="1" x14ac:dyDescent="0.25">
      <c r="A100" s="58" t="s">
        <v>89</v>
      </c>
    </row>
    <row r="101" spans="1:13" ht="15" hidden="1" x14ac:dyDescent="0.25">
      <c r="A101" s="30" t="s">
        <v>97</v>
      </c>
    </row>
    <row r="102" spans="1:13" ht="15" hidden="1" x14ac:dyDescent="0.25">
      <c r="A102" s="58" t="s">
        <v>96</v>
      </c>
    </row>
    <row r="103" spans="1:13" ht="15" hidden="1" x14ac:dyDescent="0.25">
      <c r="A103" s="30" t="s">
        <v>115</v>
      </c>
    </row>
    <row r="104" spans="1:13" ht="15" hidden="1" x14ac:dyDescent="0.25">
      <c r="A104" s="58" t="s">
        <v>114</v>
      </c>
    </row>
    <row r="105" spans="1:13" ht="15" hidden="1" x14ac:dyDescent="0.25">
      <c r="A105" s="30" t="s">
        <v>124</v>
      </c>
    </row>
    <row r="106" spans="1:13" ht="15" hidden="1" x14ac:dyDescent="0.25">
      <c r="A106" s="58" t="s">
        <v>123</v>
      </c>
    </row>
    <row r="107" spans="1:13" ht="15" hidden="1" x14ac:dyDescent="0.25">
      <c r="A107" s="30" t="s">
        <v>135</v>
      </c>
    </row>
    <row r="108" spans="1:13" ht="15" hidden="1" x14ac:dyDescent="0.25">
      <c r="A108" s="58" t="s">
        <v>136</v>
      </c>
    </row>
    <row r="109" spans="1:13" ht="15" hidden="1" x14ac:dyDescent="0.25">
      <c r="A109" s="30" t="s">
        <v>140</v>
      </c>
    </row>
    <row r="110" spans="1:13" ht="15" hidden="1" x14ac:dyDescent="0.25">
      <c r="A110" s="58" t="s">
        <v>141</v>
      </c>
    </row>
    <row r="111" spans="1:13" ht="15" hidden="1" x14ac:dyDescent="0.25">
      <c r="A111" s="30" t="s">
        <v>142</v>
      </c>
    </row>
    <row r="112" spans="1:13" ht="15" hidden="1" x14ac:dyDescent="0.25">
      <c r="A112" s="58" t="s">
        <v>96</v>
      </c>
    </row>
    <row r="113" spans="1:1" ht="15" x14ac:dyDescent="0.25">
      <c r="A113" s="30" t="s">
        <v>152</v>
      </c>
    </row>
    <row r="114" spans="1:1" ht="15" x14ac:dyDescent="0.25">
      <c r="A114" s="58" t="s">
        <v>96</v>
      </c>
    </row>
    <row r="124" spans="1:1" ht="16.5" x14ac:dyDescent="0.3">
      <c r="A124" s="16" t="s">
        <v>28</v>
      </c>
    </row>
    <row r="125" spans="1:1" ht="16.5" x14ac:dyDescent="0.3">
      <c r="A125" s="70" t="s">
        <v>31</v>
      </c>
    </row>
    <row r="126" spans="1:1" ht="16.5" x14ac:dyDescent="0.3">
      <c r="A126" s="16" t="s">
        <v>29</v>
      </c>
    </row>
    <row r="127" spans="1:1" ht="16.5" x14ac:dyDescent="0.3">
      <c r="A127" s="70" t="s">
        <v>30</v>
      </c>
    </row>
  </sheetData>
  <mergeCells count="1">
    <mergeCell ref="B1:H1"/>
  </mergeCells>
  <phoneticPr fontId="0" type="noConversion"/>
  <hyperlinks>
    <hyperlink ref="A97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2025-04-02T15:39:54Z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