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ORTH SHORE/"/>
    </mc:Choice>
  </mc:AlternateContent>
  <xr:revisionPtr revIDLastSave="20" documentId="8_{6D87FEF5-9492-4846-9180-3A6226B7B9F8}" xr6:coauthVersionLast="47" xr6:coauthVersionMax="47" xr10:uidLastSave="{6DCAC37F-337B-405E-A45E-A27D69F67D06}"/>
  <bookViews>
    <workbookView xWindow="-103" yWindow="-103" windowWidth="16663" windowHeight="8863" xr2:uid="{00000000-000D-0000-FFFF-FFFF00000000}"/>
  </bookViews>
  <sheets>
    <sheet name="NORTH SHORE" sheetId="2" r:id="rId1"/>
  </sheets>
  <definedNames>
    <definedName name="_xlnm.Print_Area" localSheetId="0">'NORTH SHORE'!$A$1:$H$84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2" i="2" l="1"/>
  <c r="AA30" i="2"/>
  <c r="AA31" i="2"/>
  <c r="Y30" i="2"/>
  <c r="Y82" i="2" s="1"/>
  <c r="X82" i="2"/>
  <c r="W82" i="2"/>
  <c r="AA29" i="2"/>
  <c r="V82" i="2" l="1"/>
  <c r="AA28" i="2"/>
  <c r="U82" i="2"/>
  <c r="AA18" i="2"/>
  <c r="AA27" i="2"/>
  <c r="T82" i="2"/>
  <c r="AA17" i="2"/>
  <c r="AA19" i="2"/>
  <c r="AA20" i="2"/>
  <c r="AA21" i="2"/>
  <c r="AA22" i="2"/>
  <c r="AA23" i="2"/>
  <c r="AA24" i="2"/>
  <c r="AA25" i="2"/>
  <c r="AA26" i="2"/>
  <c r="S16" i="2"/>
  <c r="AA16" i="2" s="1"/>
  <c r="R82" i="2"/>
  <c r="AA52" i="2"/>
  <c r="Q82" i="2"/>
  <c r="P73" i="2"/>
  <c r="P71" i="2"/>
  <c r="O21" i="2"/>
  <c r="N68" i="2"/>
  <c r="AA68" i="2" s="1"/>
  <c r="AA69" i="2"/>
  <c r="M82" i="2"/>
  <c r="S82" i="2" l="1"/>
  <c r="P82" i="2"/>
  <c r="O82" i="2"/>
  <c r="N82" i="2"/>
  <c r="AA9" i="2"/>
  <c r="L82" i="2"/>
  <c r="AA8" i="2"/>
  <c r="K82" i="2"/>
  <c r="J63" i="2"/>
  <c r="J61" i="2"/>
  <c r="AA61" i="2" s="1"/>
  <c r="AA62" i="2"/>
  <c r="AA64" i="2"/>
  <c r="AA65" i="2"/>
  <c r="AA66" i="2"/>
  <c r="AA67" i="2"/>
  <c r="AA70" i="2"/>
  <c r="AA71" i="2"/>
  <c r="AA72" i="2"/>
  <c r="AA73" i="2"/>
  <c r="AA74" i="2"/>
  <c r="AA75" i="2"/>
  <c r="AA76" i="2"/>
  <c r="AA77" i="2"/>
  <c r="J82" i="2" l="1"/>
  <c r="AA63" i="2"/>
  <c r="H45" i="2"/>
  <c r="AA45" i="2" s="1"/>
  <c r="AA46" i="2"/>
  <c r="I82" i="2" l="1"/>
  <c r="H82" i="2"/>
</calcChain>
</file>

<file path=xl/sharedStrings.xml><?xml version="1.0" encoding="utf-8"?>
<sst xmlns="http://schemas.openxmlformats.org/spreadsheetml/2006/main" count="267" uniqueCount="165">
  <si>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</si>
  <si>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</si>
  <si>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</si>
  <si>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</si>
  <si>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</si>
  <si>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</si>
  <si>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</si>
  <si>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</si>
  <si>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</si>
  <si>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</si>
  <si>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</si>
  <si>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</si>
  <si>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</si>
  <si>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</si>
  <si>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</si>
  <si>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</si>
  <si>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</si>
  <si>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</si>
  <si>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</si>
  <si>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</si>
  <si>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</si>
  <si>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</si>
  <si>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</si>
  <si>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</si>
  <si>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</si>
  <si>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</si>
  <si>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</si>
  <si>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</si>
  <si>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</si>
  <si>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</si>
  <si>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</si>
  <si>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</si>
  <si>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</si>
  <si>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</si>
  <si>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</si>
  <si>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</si>
  <si>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</si>
  <si>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</si>
  <si>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</si>
  <si>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</si>
  <si>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</si>
  <si>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</si>
  <si>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</si>
  <si>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</si>
  <si>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</si>
  <si>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</si>
  <si>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</si>
  <si>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</si>
  <si>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</si>
  <si>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</si>
  <si>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</si>
  <si>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</si>
  <si>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</si>
  <si>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</si>
  <si>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</si>
  <si>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</si>
  <si>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</si>
  <si>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</si>
  <si>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</si>
  <si>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</si>
  <si>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</si>
  <si>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</si>
  <si>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</si>
  <si>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</si>
  <si>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</si>
  <si>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</si>
  <si>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</si>
  <si>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</si>
  <si>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</si>
  <si>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</si>
  <si>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</si>
  <si>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</si>
  <si>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</si>
  <si>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</si>
  <si>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</si>
  <si>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</si>
  <si>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</si>
  <si>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</si>
  <si>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</si>
  <si>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</si>
  <si>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</si>
  <si>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</si>
  <si>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</si>
  <si>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</si>
  <si>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</si>
  <si>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</si>
  <si>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</si>
  <si>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</si>
  <si>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</si>
  <si>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</si>
  <si>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</si>
  <si>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</si>
  <si>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</si>
  <si>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</si>
  <si>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</si>
  <si>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</si>
  <si>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</si>
  <si>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</si>
  <si>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</si>
  <si>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</si>
  <si>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</si>
  <si>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</si>
  <si>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</si>
  <si>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</si>
  <si>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</si>
  <si>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</si>
  <si>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</si>
  <si>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</si>
  <si>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</si>
  <si>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</si>
  <si>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</si>
  <si>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</si>
  <si>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</si>
  <si>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</si>
  <si>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</si>
  <si>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</si>
  <si>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</si>
  <si>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</si>
  <si>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</si>
  <si>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</si>
  <si>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</si>
  <si>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</si>
  <si>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</si>
  <si>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</si>
  <si>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</si>
  <si>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</si>
  <si>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</si>
  <si>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</si>
  <si>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</si>
  <si>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</si>
  <si>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</si>
  <si>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</si>
  <si>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</si>
  <si>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</si>
  <si>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</si>
  <si>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</si>
  <si>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</si>
  <si>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</si>
  <si>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</si>
  <si>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</si>
  <si>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</si>
  <si>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</si>
  <si>
    <t>BUDGET #13  FY25 MARCH 6, 2025</t>
  </si>
  <si>
    <t>BUDGET #13 FY25</t>
  </si>
  <si>
    <t>MA SCSEP</t>
  </si>
  <si>
    <t>FAD24A60AD</t>
  </si>
  <si>
    <t>9110-1178</t>
  </si>
  <si>
    <t>K116</t>
  </si>
  <si>
    <t>OPERATION ABLE</t>
  </si>
  <si>
    <t>DCSSCSEP25</t>
  </si>
  <si>
    <t>7003-0006</t>
  </si>
  <si>
    <t>K246</t>
  </si>
  <si>
    <t>BUDGET #14  FY25 APRIL 2, 2025</t>
  </si>
  <si>
    <t>BUDGET #14 FY25</t>
  </si>
  <si>
    <t>BUDGET #15 FY25</t>
  </si>
  <si>
    <t>BUDGET #15  FY25 MAY 2, 2025</t>
  </si>
  <si>
    <t>TO ADD WPP EXPANSION FUNDS</t>
  </si>
  <si>
    <t>BUDGET #16  FY25 MAY 15, 2025</t>
  </si>
  <si>
    <t>BUDGET #16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</si>
  <si>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</si>
  <si>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</si>
  <si>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</si>
  <si>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</si>
  <si>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</si>
  <si>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#17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</si>
</sst>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Fill="1" applyBorder="1"/>
    <xf numFmtId="0" fontId="29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0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4"/>
  <sheetViews>
    <sheetView tabSelected="1" topLeftCell="A2" zoomScale="120" zoomScaleNormal="120" workbookViewId="0">
      <selection activeCell="A5" sqref="A5"/>
    </sheetView>
  </sheetViews>
  <sheetFormatPr defaultColWidth="9.15234375" defaultRowHeight="12" x14ac:dyDescent="0.35"/>
  <cols>
    <col min="1" max="1" width="83.9218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15234375" style="2" customWidth="1"/>
    <col min="7" max="7" width="21" style="2" customWidth="1"/>
    <col min="8" max="8" width="18.53515625" style="2" hidden="1" customWidth="1"/>
    <col min="9" max="9" width="13.61328125" style="2" hidden="1" customWidth="1"/>
    <col min="10" max="21" width="17.53515625" style="2" hidden="1" customWidth="1"/>
    <col min="22" max="22" width="17.4609375" style="2" hidden="1" customWidth="1"/>
    <col min="23" max="24" width="17.3828125" style="2" hidden="1" customWidth="1"/>
    <col min="25" max="25" width="17.23046875" style="2" hidden="1" customWidth="1"/>
    <col min="26" max="26" width="17.23046875" style="2" customWidth="1"/>
    <col min="27" max="27" width="12.3046875" style="3" hidden="1" customWidth="1"/>
    <col min="28" max="28" width="12" style="3" bestFit="1" customWidth="1"/>
    <col min="29" max="16384" width="9.15234375" style="3"/>
  </cols>
  <sheetData>
    <row r="1" spans="1:27" ht="20.149999999999999" x14ac:dyDescent="0.5">
      <c r="A1" s="3" t="s">
        <v>11</v>
      </c>
      <c r="B1" s="108" t="s">
        <v>10</v>
      </c>
      <c r="C1" s="109"/>
      <c r="D1" s="109"/>
      <c r="E1" s="109"/>
      <c r="F1" s="109"/>
      <c r="G1" s="109"/>
      <c r="H1" s="109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7" ht="20.149999999999999" x14ac:dyDescent="0.5">
      <c r="A2" s="4"/>
      <c r="B2" s="12"/>
      <c r="C2" s="12"/>
      <c r="D2" s="12"/>
      <c r="E2" s="13"/>
      <c r="F2" s="13"/>
      <c r="G2" s="13"/>
    </row>
    <row r="3" spans="1:27" ht="20.149999999999999" x14ac:dyDescent="0.5">
      <c r="A3" s="36" t="s">
        <v>12</v>
      </c>
      <c r="B3" s="12" t="s">
        <v>7</v>
      </c>
      <c r="C3" s="1"/>
    </row>
    <row r="4" spans="1:27" ht="20.6" thickBot="1" x14ac:dyDescent="0.55000000000000004">
      <c r="A4" s="4"/>
      <c r="B4" s="5"/>
      <c r="C4" s="1"/>
    </row>
    <row r="5" spans="1:27" s="16" customFormat="1" ht="29.6" thickBot="1" x14ac:dyDescent="0.4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81" t="s">
        <v>130</v>
      </c>
      <c r="U5" s="81" t="s">
        <v>139</v>
      </c>
      <c r="V5" s="81" t="s">
        <v>143</v>
      </c>
      <c r="W5" s="81" t="s">
        <v>153</v>
      </c>
      <c r="X5" s="81" t="s">
        <v>154</v>
      </c>
      <c r="Y5" s="81" t="s">
        <v>158</v>
      </c>
      <c r="Z5" s="81" t="s">
        <v>164</v>
      </c>
      <c r="AA5" s="38" t="s">
        <v>6</v>
      </c>
    </row>
    <row r="6" spans="1:27" s="6" customFormat="1" ht="14.6" hidden="1" x14ac:dyDescent="0.4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2"/>
    </row>
    <row r="7" spans="1:27" s="7" customFormat="1" ht="15" hidden="1" x14ac:dyDescent="0.4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</row>
    <row r="8" spans="1:27" s="7" customFormat="1" ht="15" hidden="1" x14ac:dyDescent="0.4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65">
        <f>K8</f>
        <v>612583.53</v>
      </c>
    </row>
    <row r="9" spans="1:27" s="7" customFormat="1" ht="15" hidden="1" x14ac:dyDescent="0.4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65">
        <f>SUM(L9)</f>
        <v>95000</v>
      </c>
    </row>
    <row r="10" spans="1:27" s="7" customFormat="1" ht="15" hidden="1" x14ac:dyDescent="0.4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65"/>
    </row>
    <row r="11" spans="1:27" s="7" customFormat="1" ht="15" x14ac:dyDescent="0.4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65"/>
    </row>
    <row r="12" spans="1:27" s="7" customFormat="1" ht="15" x14ac:dyDescent="0.4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65"/>
    </row>
    <row r="13" spans="1:27" s="7" customFormat="1" ht="15" x14ac:dyDescent="0.4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65"/>
    </row>
    <row r="14" spans="1:27" s="7" customFormat="1" ht="15" hidden="1" x14ac:dyDescent="0.4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65"/>
    </row>
    <row r="15" spans="1:27" s="7" customFormat="1" ht="15" hidden="1" x14ac:dyDescent="0.4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65"/>
    </row>
    <row r="16" spans="1:27" s="7" customFormat="1" ht="15" hidden="1" x14ac:dyDescent="0.4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71"/>
      <c r="U16" s="71"/>
      <c r="V16" s="71"/>
      <c r="W16" s="71"/>
      <c r="X16" s="71"/>
      <c r="Y16" s="71"/>
      <c r="Z16" s="71"/>
      <c r="AA16" s="65">
        <f>S16</f>
        <v>56542</v>
      </c>
    </row>
    <row r="17" spans="1:27" s="7" customFormat="1" ht="15" hidden="1" x14ac:dyDescent="0.4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71"/>
      <c r="U17" s="71"/>
      <c r="V17" s="71"/>
      <c r="W17" s="71"/>
      <c r="X17" s="71"/>
      <c r="Y17" s="71"/>
      <c r="Z17" s="71"/>
      <c r="AA17" s="65">
        <f t="shared" ref="AA17:AA26" si="0">S17</f>
        <v>1</v>
      </c>
    </row>
    <row r="18" spans="1:27" s="7" customFormat="1" ht="15" hidden="1" x14ac:dyDescent="0.4">
      <c r="A18" s="37" t="s">
        <v>138</v>
      </c>
      <c r="B18" s="23" t="s">
        <v>37</v>
      </c>
      <c r="C18" s="21" t="s">
        <v>137</v>
      </c>
      <c r="D18" s="21" t="s">
        <v>19</v>
      </c>
      <c r="E18" s="21" t="s">
        <v>20</v>
      </c>
      <c r="F18" s="23">
        <v>17.207000000000001</v>
      </c>
      <c r="G18" s="67" t="s">
        <v>24</v>
      </c>
      <c r="H18" s="24"/>
      <c r="I18" s="24"/>
      <c r="J18" s="24"/>
      <c r="K18" s="24"/>
      <c r="L18" s="71"/>
      <c r="M18" s="71"/>
      <c r="N18" s="71"/>
      <c r="O18" s="71"/>
      <c r="P18" s="71"/>
      <c r="Q18" s="71"/>
      <c r="R18" s="71"/>
      <c r="S18" s="71"/>
      <c r="T18" s="71"/>
      <c r="U18" s="71">
        <v>20160.34</v>
      </c>
      <c r="V18" s="71"/>
      <c r="W18" s="71"/>
      <c r="X18" s="71"/>
      <c r="Y18" s="71"/>
      <c r="Z18" s="71"/>
      <c r="AA18" s="65">
        <f>U18</f>
        <v>20160.34</v>
      </c>
    </row>
    <row r="19" spans="1:27" s="7" customFormat="1" ht="15" hidden="1" x14ac:dyDescent="0.4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1051.1889488100001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65">
        <f t="shared" si="0"/>
        <v>0</v>
      </c>
    </row>
    <row r="20" spans="1:27" s="7" customFormat="1" ht="15" hidden="1" x14ac:dyDescent="0.4">
      <c r="A20" s="79" t="s">
        <v>72</v>
      </c>
      <c r="B20" s="23" t="s">
        <v>73</v>
      </c>
      <c r="C20" s="80" t="s">
        <v>74</v>
      </c>
      <c r="D20" s="21" t="s">
        <v>15</v>
      </c>
      <c r="E20" s="21" t="s">
        <v>16</v>
      </c>
      <c r="F20" s="21">
        <v>10.561</v>
      </c>
      <c r="G20" s="23" t="s">
        <v>32</v>
      </c>
      <c r="H20" s="71"/>
      <c r="I20" s="24"/>
      <c r="J20" s="24"/>
      <c r="K20" s="24"/>
      <c r="L20" s="71"/>
      <c r="M20" s="71">
        <v>2102.3810511900001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65">
        <f t="shared" si="0"/>
        <v>0</v>
      </c>
    </row>
    <row r="21" spans="1:27" s="7" customFormat="1" ht="15.45" hidden="1" x14ac:dyDescent="0.4">
      <c r="A21" s="91" t="s">
        <v>83</v>
      </c>
      <c r="B21" s="23" t="s">
        <v>84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f>124911.34-1</f>
        <v>124910.34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65">
        <f t="shared" si="0"/>
        <v>0</v>
      </c>
    </row>
    <row r="22" spans="1:27" s="7" customFormat="1" ht="15.45" hidden="1" x14ac:dyDescent="0.4">
      <c r="A22" s="91" t="s">
        <v>83</v>
      </c>
      <c r="B22" s="23" t="s">
        <v>88</v>
      </c>
      <c r="C22" s="21" t="s">
        <v>85</v>
      </c>
      <c r="D22" s="21" t="s">
        <v>86</v>
      </c>
      <c r="E22" s="21" t="s">
        <v>87</v>
      </c>
      <c r="F22" s="21"/>
      <c r="G22" s="23"/>
      <c r="H22" s="71"/>
      <c r="I22" s="24"/>
      <c r="J22" s="24"/>
      <c r="K22" s="24"/>
      <c r="L22" s="71"/>
      <c r="M22" s="71"/>
      <c r="N22" s="71"/>
      <c r="O22" s="71">
        <v>1</v>
      </c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65">
        <f t="shared" si="0"/>
        <v>0</v>
      </c>
    </row>
    <row r="23" spans="1:27" s="7" customFormat="1" ht="15.45" hidden="1" x14ac:dyDescent="0.4">
      <c r="A23" s="91" t="s">
        <v>98</v>
      </c>
      <c r="B23" s="23" t="s">
        <v>49</v>
      </c>
      <c r="C23" s="92" t="s">
        <v>99</v>
      </c>
      <c r="D23" s="93" t="s">
        <v>100</v>
      </c>
      <c r="E23" s="21" t="s">
        <v>101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3000</v>
      </c>
      <c r="R23" s="71"/>
      <c r="S23" s="71"/>
      <c r="T23" s="71"/>
      <c r="U23" s="71"/>
      <c r="V23" s="71"/>
      <c r="W23" s="71"/>
      <c r="X23" s="71"/>
      <c r="Y23" s="71"/>
      <c r="Z23" s="71"/>
      <c r="AA23" s="65">
        <f t="shared" si="0"/>
        <v>0</v>
      </c>
    </row>
    <row r="24" spans="1:27" s="7" customFormat="1" ht="15.45" hidden="1" x14ac:dyDescent="0.4">
      <c r="A24" s="91" t="s">
        <v>102</v>
      </c>
      <c r="B24" s="23" t="s">
        <v>49</v>
      </c>
      <c r="C24" s="94" t="s">
        <v>103</v>
      </c>
      <c r="D24" s="94" t="s">
        <v>104</v>
      </c>
      <c r="E24" s="21" t="s">
        <v>105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4264.33</v>
      </c>
      <c r="R24" s="71"/>
      <c r="S24" s="71"/>
      <c r="T24" s="71"/>
      <c r="U24" s="71"/>
      <c r="V24" s="71"/>
      <c r="W24" s="71"/>
      <c r="X24" s="71"/>
      <c r="Y24" s="71"/>
      <c r="Z24" s="71"/>
      <c r="AA24" s="65">
        <f t="shared" si="0"/>
        <v>0</v>
      </c>
    </row>
    <row r="25" spans="1:27" s="7" customFormat="1" ht="15.45" hidden="1" x14ac:dyDescent="0.4">
      <c r="A25" s="91" t="s">
        <v>106</v>
      </c>
      <c r="B25" s="23" t="s">
        <v>49</v>
      </c>
      <c r="C25" s="95" t="s">
        <v>107</v>
      </c>
      <c r="D25" s="95" t="s">
        <v>108</v>
      </c>
      <c r="E25" s="21" t="s">
        <v>109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5685.77</v>
      </c>
      <c r="R25" s="71"/>
      <c r="S25" s="71"/>
      <c r="T25" s="71"/>
      <c r="U25" s="71"/>
      <c r="V25" s="71"/>
      <c r="W25" s="71"/>
      <c r="X25" s="71"/>
      <c r="Y25" s="71"/>
      <c r="Z25" s="71"/>
      <c r="AA25" s="65">
        <f t="shared" si="0"/>
        <v>0</v>
      </c>
    </row>
    <row r="26" spans="1:27" s="7" customFormat="1" ht="15.45" hidden="1" x14ac:dyDescent="0.4">
      <c r="A26" s="91" t="s">
        <v>110</v>
      </c>
      <c r="B26" s="23" t="s">
        <v>49</v>
      </c>
      <c r="C26" s="96" t="s">
        <v>111</v>
      </c>
      <c r="D26" s="96" t="s">
        <v>112</v>
      </c>
      <c r="E26" s="21" t="s">
        <v>113</v>
      </c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>
        <v>7317.63</v>
      </c>
      <c r="R26" s="71"/>
      <c r="S26" s="71"/>
      <c r="T26" s="71"/>
      <c r="U26" s="71"/>
      <c r="V26" s="71"/>
      <c r="W26" s="71"/>
      <c r="X26" s="71"/>
      <c r="Y26" s="71"/>
      <c r="Z26" s="71"/>
      <c r="AA26" s="65">
        <f t="shared" si="0"/>
        <v>0</v>
      </c>
    </row>
    <row r="27" spans="1:27" s="7" customFormat="1" ht="15.45" hidden="1" x14ac:dyDescent="0.4">
      <c r="A27" s="91" t="s">
        <v>131</v>
      </c>
      <c r="B27" s="23" t="s">
        <v>49</v>
      </c>
      <c r="C27" s="21" t="s">
        <v>132</v>
      </c>
      <c r="D27" s="21" t="s">
        <v>133</v>
      </c>
      <c r="E27" s="21" t="s">
        <v>134</v>
      </c>
      <c r="F27" s="21"/>
      <c r="G27" s="23"/>
      <c r="H27" s="71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>
        <v>4574.2700000000041</v>
      </c>
      <c r="U27" s="71"/>
      <c r="V27" s="71"/>
      <c r="W27" s="71"/>
      <c r="X27" s="71"/>
      <c r="Y27" s="71"/>
      <c r="Z27" s="71"/>
      <c r="AA27" s="65">
        <f>T27</f>
        <v>4574.2700000000041</v>
      </c>
    </row>
    <row r="28" spans="1:27" s="7" customFormat="1" ht="15.45" hidden="1" x14ac:dyDescent="0.4">
      <c r="A28" s="91" t="s">
        <v>144</v>
      </c>
      <c r="B28" s="23" t="s">
        <v>49</v>
      </c>
      <c r="C28" s="95" t="s">
        <v>145</v>
      </c>
      <c r="D28" s="67" t="s">
        <v>146</v>
      </c>
      <c r="E28" s="21" t="s">
        <v>147</v>
      </c>
      <c r="F28" s="21"/>
      <c r="G28" s="23"/>
      <c r="H28" s="71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>
        <v>1537.47</v>
      </c>
      <c r="W28" s="71"/>
      <c r="X28" s="71"/>
      <c r="Y28" s="71"/>
      <c r="Z28" s="71"/>
      <c r="AA28" s="65">
        <f>V28</f>
        <v>1537.47</v>
      </c>
    </row>
    <row r="29" spans="1:27" s="7" customFormat="1" ht="15" hidden="1" x14ac:dyDescent="0.4">
      <c r="A29" s="79" t="s">
        <v>148</v>
      </c>
      <c r="B29" s="23" t="s">
        <v>49</v>
      </c>
      <c r="C29" s="105" t="s">
        <v>149</v>
      </c>
      <c r="D29" s="106" t="s">
        <v>150</v>
      </c>
      <c r="E29" s="21" t="s">
        <v>151</v>
      </c>
      <c r="F29" s="21"/>
      <c r="G29" s="23"/>
      <c r="H29" s="71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>
        <v>1926.67</v>
      </c>
      <c r="X29" s="71"/>
      <c r="Y29" s="71"/>
      <c r="Z29" s="71"/>
      <c r="AA29" s="65">
        <f>W29</f>
        <v>1926.67</v>
      </c>
    </row>
    <row r="30" spans="1:27" s="7" customFormat="1" ht="15" x14ac:dyDescent="0.4">
      <c r="A30" s="79" t="s">
        <v>159</v>
      </c>
      <c r="B30" s="23" t="s">
        <v>49</v>
      </c>
      <c r="C30" s="107" t="s">
        <v>160</v>
      </c>
      <c r="D30" s="21" t="s">
        <v>15</v>
      </c>
      <c r="E30" s="21" t="s">
        <v>16</v>
      </c>
      <c r="F30" s="21">
        <v>10.561</v>
      </c>
      <c r="G30" s="20" t="s">
        <v>32</v>
      </c>
      <c r="H30" s="71"/>
      <c r="I30" s="24"/>
      <c r="J30" s="24"/>
      <c r="K30" s="2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>
        <f>7812.5-1</f>
        <v>7811.5</v>
      </c>
      <c r="Z30" s="71">
        <v>-1953.12</v>
      </c>
      <c r="AA30" s="65">
        <f>SUM(Y30:Z30)</f>
        <v>5858.38</v>
      </c>
    </row>
    <row r="31" spans="1:27" s="7" customFormat="1" ht="15" hidden="1" x14ac:dyDescent="0.4">
      <c r="A31" s="79" t="s">
        <v>159</v>
      </c>
      <c r="B31" s="23" t="s">
        <v>42</v>
      </c>
      <c r="C31" s="107" t="s">
        <v>160</v>
      </c>
      <c r="D31" s="21" t="s">
        <v>15</v>
      </c>
      <c r="E31" s="21" t="s">
        <v>16</v>
      </c>
      <c r="F31" s="21">
        <v>10.561</v>
      </c>
      <c r="G31" s="20" t="s">
        <v>32</v>
      </c>
      <c r="H31" s="71"/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>
        <v>1</v>
      </c>
      <c r="Z31" s="71"/>
      <c r="AA31" s="65">
        <f>Y31</f>
        <v>1</v>
      </c>
    </row>
    <row r="32" spans="1:27" s="7" customFormat="1" ht="15" x14ac:dyDescent="0.4">
      <c r="A32" s="100"/>
      <c r="B32" s="101"/>
      <c r="C32" s="20"/>
      <c r="D32" s="20"/>
      <c r="E32" s="20"/>
      <c r="F32" s="17"/>
      <c r="G32" s="17"/>
      <c r="H32" s="102"/>
      <c r="I32" s="102"/>
      <c r="J32" s="102"/>
      <c r="K32" s="102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4"/>
    </row>
    <row r="33" spans="1:27" s="7" customFormat="1" ht="15" x14ac:dyDescent="0.4">
      <c r="A33" s="37"/>
      <c r="B33" s="59"/>
      <c r="C33" s="21"/>
      <c r="D33" s="21"/>
      <c r="E33" s="21"/>
      <c r="F33" s="23"/>
      <c r="G33" s="23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65"/>
    </row>
    <row r="34" spans="1:27" s="8" customFormat="1" ht="15" hidden="1" x14ac:dyDescent="0.4">
      <c r="A34" s="15" t="s">
        <v>8</v>
      </c>
      <c r="B34" s="17"/>
      <c r="C34" s="20"/>
      <c r="D34" s="20"/>
      <c r="E34" s="17"/>
      <c r="F34" s="17"/>
      <c r="G34" s="17"/>
      <c r="H34" s="24"/>
      <c r="I34" s="24"/>
      <c r="J34" s="24"/>
      <c r="K34" s="24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65"/>
    </row>
    <row r="35" spans="1:27" s="7" customFormat="1" ht="15" hidden="1" x14ac:dyDescent="0.4">
      <c r="A35" s="21" t="s">
        <v>22</v>
      </c>
      <c r="B35" s="17"/>
      <c r="C35" s="20"/>
      <c r="D35" s="20"/>
      <c r="E35" s="17"/>
      <c r="F35" s="17"/>
      <c r="G35" s="17"/>
      <c r="H35" s="24"/>
      <c r="I35" s="24"/>
      <c r="J35" s="24"/>
      <c r="K35" s="24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65"/>
    </row>
    <row r="36" spans="1:27" s="8" customFormat="1" ht="15" hidden="1" x14ac:dyDescent="0.4">
      <c r="A36" s="40"/>
      <c r="B36" s="23"/>
      <c r="C36" s="21"/>
      <c r="D36" s="49"/>
      <c r="E36" s="49"/>
      <c r="F36" s="21"/>
      <c r="G36" s="67" t="s">
        <v>25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5"/>
    </row>
    <row r="37" spans="1:27" s="8" customFormat="1" ht="15" hidden="1" x14ac:dyDescent="0.4">
      <c r="A37" s="40"/>
      <c r="B37" s="23"/>
      <c r="C37" s="21"/>
      <c r="D37" s="49"/>
      <c r="E37" s="49"/>
      <c r="F37" s="21"/>
      <c r="G37" s="67" t="s">
        <v>25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5"/>
    </row>
    <row r="38" spans="1:27" s="7" customFormat="1" ht="15" hidden="1" x14ac:dyDescent="0.4">
      <c r="A38" s="40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65"/>
    </row>
    <row r="39" spans="1:27" s="7" customFormat="1" ht="15" hidden="1" x14ac:dyDescent="0.4">
      <c r="A39" s="42"/>
      <c r="B39" s="50"/>
      <c r="C39" s="21"/>
      <c r="D39" s="21"/>
      <c r="E39" s="21"/>
      <c r="F39" s="21"/>
      <c r="G39" s="21"/>
      <c r="H39" s="24"/>
      <c r="I39" s="24"/>
      <c r="J39" s="24"/>
      <c r="K39" s="24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65"/>
    </row>
    <row r="40" spans="1:27" s="7" customFormat="1" ht="15" hidden="1" x14ac:dyDescent="0.4">
      <c r="A40" s="42"/>
      <c r="B40" s="23"/>
      <c r="C40" s="21"/>
      <c r="D40" s="21"/>
      <c r="E40" s="21"/>
      <c r="F40" s="21"/>
      <c r="G40" s="21"/>
      <c r="H40" s="24"/>
      <c r="I40" s="24"/>
      <c r="J40" s="24"/>
      <c r="K40" s="24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65"/>
    </row>
    <row r="41" spans="1:27" s="6" customFormat="1" ht="14.6" hidden="1" x14ac:dyDescent="0.4">
      <c r="A41" s="42"/>
      <c r="B41" s="23"/>
      <c r="C41" s="21"/>
      <c r="D41" s="21"/>
      <c r="E41" s="21"/>
      <c r="F41" s="21"/>
      <c r="G41" s="21"/>
      <c r="H41" s="24"/>
      <c r="I41" s="24"/>
      <c r="J41" s="24"/>
      <c r="K41" s="24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65"/>
    </row>
    <row r="42" spans="1:27" s="6" customFormat="1" ht="14.6" hidden="1" x14ac:dyDescent="0.4">
      <c r="A42" s="9"/>
      <c r="B42" s="17"/>
      <c r="C42" s="18"/>
      <c r="D42" s="18"/>
      <c r="E42" s="19"/>
      <c r="F42" s="20"/>
      <c r="G42" s="20"/>
      <c r="H42" s="24"/>
      <c r="I42" s="24"/>
      <c r="J42" s="24"/>
      <c r="K42" s="24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65"/>
    </row>
    <row r="43" spans="1:27" s="7" customFormat="1" ht="15" hidden="1" x14ac:dyDescent="0.4">
      <c r="A43" s="15" t="s">
        <v>8</v>
      </c>
      <c r="B43" s="17"/>
      <c r="C43" s="18"/>
      <c r="D43" s="18"/>
      <c r="E43" s="19"/>
      <c r="F43" s="20"/>
      <c r="G43" s="20"/>
      <c r="H43" s="24"/>
      <c r="I43" s="24"/>
      <c r="J43" s="24"/>
      <c r="K43" s="24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65"/>
    </row>
    <row r="44" spans="1:27" s="8" customFormat="1" ht="15" hidden="1" x14ac:dyDescent="0.4">
      <c r="A44" s="21" t="s">
        <v>35</v>
      </c>
      <c r="B44" s="17"/>
      <c r="C44" s="25"/>
      <c r="D44" s="25"/>
      <c r="E44" s="25"/>
      <c r="F44" s="17"/>
      <c r="G44" s="17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65"/>
    </row>
    <row r="45" spans="1:27" s="8" customFormat="1" ht="15.45" hidden="1" x14ac:dyDescent="0.4">
      <c r="A45" s="62" t="s">
        <v>36</v>
      </c>
      <c r="B45" s="59" t="s">
        <v>37</v>
      </c>
      <c r="C45" s="21" t="s">
        <v>38</v>
      </c>
      <c r="D45" s="21" t="s">
        <v>39</v>
      </c>
      <c r="E45" s="21" t="s">
        <v>40</v>
      </c>
      <c r="F45" s="21">
        <v>17.225000000000001</v>
      </c>
      <c r="G45" s="72" t="s">
        <v>41</v>
      </c>
      <c r="H45" s="71">
        <f>75000-1</f>
        <v>74999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>
        <v>50000</v>
      </c>
      <c r="Y45" s="71"/>
      <c r="Z45" s="71"/>
      <c r="AA45" s="65">
        <f>SUM(H45:X45)</f>
        <v>124999</v>
      </c>
    </row>
    <row r="46" spans="1:27" s="8" customFormat="1" ht="15.45" hidden="1" x14ac:dyDescent="0.4">
      <c r="A46" s="62" t="s">
        <v>36</v>
      </c>
      <c r="B46" s="63" t="s">
        <v>42</v>
      </c>
      <c r="C46" s="21" t="s">
        <v>38</v>
      </c>
      <c r="D46" s="21" t="s">
        <v>39</v>
      </c>
      <c r="E46" s="21" t="s">
        <v>40</v>
      </c>
      <c r="F46" s="21">
        <v>17.225000000000001</v>
      </c>
      <c r="G46" s="72" t="s">
        <v>41</v>
      </c>
      <c r="H46" s="71">
        <v>1</v>
      </c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65">
        <f>SUM(H46)</f>
        <v>1</v>
      </c>
    </row>
    <row r="47" spans="1:27" s="8" customFormat="1" ht="15" hidden="1" x14ac:dyDescent="0.4">
      <c r="A47" s="62"/>
      <c r="B47" s="59"/>
      <c r="C47" s="21"/>
      <c r="D47" s="21"/>
      <c r="E47" s="21"/>
      <c r="F47" s="21"/>
      <c r="G47" s="2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65"/>
    </row>
    <row r="48" spans="1:27" s="8" customFormat="1" ht="15" hidden="1" x14ac:dyDescent="0.4">
      <c r="A48" s="62"/>
      <c r="B48" s="63"/>
      <c r="C48" s="21"/>
      <c r="D48" s="21"/>
      <c r="E48" s="21"/>
      <c r="F48" s="21"/>
      <c r="G48" s="2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65"/>
    </row>
    <row r="49" spans="1:28" s="7" customFormat="1" ht="15" hidden="1" x14ac:dyDescent="0.4">
      <c r="A49" s="42"/>
      <c r="B49" s="23"/>
      <c r="C49" s="21"/>
      <c r="D49" s="21"/>
      <c r="E49" s="21"/>
      <c r="F49" s="21"/>
      <c r="G49" s="21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65"/>
      <c r="AB49" s="56"/>
    </row>
    <row r="50" spans="1:28" s="6" customFormat="1" ht="14.6" hidden="1" x14ac:dyDescent="0.4">
      <c r="A50" s="15" t="s">
        <v>8</v>
      </c>
      <c r="B50" s="17"/>
      <c r="C50" s="18"/>
      <c r="D50" s="18"/>
      <c r="E50" s="19"/>
      <c r="F50" s="20"/>
      <c r="G50" s="20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65"/>
    </row>
    <row r="51" spans="1:28" s="7" customFormat="1" ht="15" hidden="1" x14ac:dyDescent="0.4">
      <c r="A51" s="21" t="s">
        <v>116</v>
      </c>
      <c r="B51" s="17"/>
      <c r="C51" s="18"/>
      <c r="D51" s="18"/>
      <c r="E51" s="19"/>
      <c r="F51" s="20"/>
      <c r="G51" s="20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65"/>
    </row>
    <row r="52" spans="1:28" s="30" customFormat="1" ht="15.45" hidden="1" x14ac:dyDescent="0.4">
      <c r="A52" s="97" t="s">
        <v>117</v>
      </c>
      <c r="B52" s="23" t="s">
        <v>49</v>
      </c>
      <c r="C52" s="98" t="s">
        <v>118</v>
      </c>
      <c r="D52" s="39" t="s">
        <v>119</v>
      </c>
      <c r="E52" s="41" t="s">
        <v>120</v>
      </c>
      <c r="F52" s="38">
        <v>17.800999999999998</v>
      </c>
      <c r="G52" s="99" t="s">
        <v>26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>
        <v>16560</v>
      </c>
      <c r="S52" s="73"/>
      <c r="T52" s="73"/>
      <c r="U52" s="73"/>
      <c r="V52" s="73"/>
      <c r="W52" s="73"/>
      <c r="X52" s="73"/>
      <c r="Y52" s="73"/>
      <c r="Z52" s="73"/>
      <c r="AA52" s="65">
        <f>R52</f>
        <v>16560</v>
      </c>
    </row>
    <row r="53" spans="1:28" s="30" customFormat="1" ht="14.6" hidden="1" x14ac:dyDescent="0.4">
      <c r="A53" s="42"/>
      <c r="B53" s="23"/>
      <c r="C53" s="54"/>
      <c r="D53" s="39"/>
      <c r="E53" s="54"/>
      <c r="F53" s="21"/>
      <c r="G53" s="21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65"/>
    </row>
    <row r="54" spans="1:28" s="30" customFormat="1" ht="14.6" hidden="1" x14ac:dyDescent="0.4">
      <c r="A54" s="46"/>
      <c r="B54" s="23"/>
      <c r="C54" s="39"/>
      <c r="D54" s="39"/>
      <c r="E54" s="41"/>
      <c r="F54" s="38"/>
      <c r="G54" s="38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65"/>
    </row>
    <row r="55" spans="1:28" s="30" customFormat="1" ht="14.6" hidden="1" x14ac:dyDescent="0.4">
      <c r="A55" s="46"/>
      <c r="B55" s="23"/>
      <c r="C55" s="39"/>
      <c r="D55" s="39"/>
      <c r="E55" s="41"/>
      <c r="F55" s="38"/>
      <c r="G55" s="38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65"/>
      <c r="AB55" s="47"/>
    </row>
    <row r="56" spans="1:28" s="30" customFormat="1" ht="14.6" hidden="1" x14ac:dyDescent="0.4">
      <c r="A56" s="40"/>
      <c r="B56" s="23"/>
      <c r="C56" s="45"/>
      <c r="D56" s="45"/>
      <c r="E56" s="45"/>
      <c r="F56" s="23"/>
      <c r="G56" s="2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65"/>
    </row>
    <row r="57" spans="1:28" s="30" customFormat="1" ht="14.6" hidden="1" x14ac:dyDescent="0.4">
      <c r="A57" s="42"/>
      <c r="B57" s="23"/>
      <c r="C57" s="21"/>
      <c r="D57" s="21"/>
      <c r="E57" s="21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65"/>
    </row>
    <row r="58" spans="1:28" s="30" customFormat="1" ht="14.6" hidden="1" x14ac:dyDescent="0.4">
      <c r="A58" s="42"/>
      <c r="B58" s="23"/>
      <c r="C58" s="21"/>
      <c r="D58" s="21"/>
      <c r="E58" s="21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65"/>
    </row>
    <row r="59" spans="1:28" s="30" customFormat="1" ht="14.6" hidden="1" x14ac:dyDescent="0.4">
      <c r="A59" s="15" t="s">
        <v>8</v>
      </c>
      <c r="B59" s="23"/>
      <c r="C59" s="21"/>
      <c r="D59" s="21"/>
      <c r="E59" s="21"/>
      <c r="F59" s="43"/>
      <c r="G59" s="43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65"/>
    </row>
    <row r="60" spans="1:28" s="30" customFormat="1" ht="14.6" hidden="1" x14ac:dyDescent="0.4">
      <c r="A60" s="21" t="s">
        <v>45</v>
      </c>
      <c r="B60" s="23"/>
      <c r="C60" s="21"/>
      <c r="D60" s="21"/>
      <c r="E60" s="21"/>
      <c r="F60" s="43"/>
      <c r="G60" s="43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65"/>
    </row>
    <row r="61" spans="1:28" s="30" customFormat="1" ht="14.6" hidden="1" x14ac:dyDescent="0.4">
      <c r="A61" s="64" t="s">
        <v>48</v>
      </c>
      <c r="B61" s="23" t="s">
        <v>49</v>
      </c>
      <c r="C61" s="49" t="s">
        <v>50</v>
      </c>
      <c r="D61" s="21" t="s">
        <v>14</v>
      </c>
      <c r="E61" s="21">
        <v>6501</v>
      </c>
      <c r="F61" s="23">
        <v>17.259</v>
      </c>
      <c r="G61" s="68" t="s">
        <v>27</v>
      </c>
      <c r="H61" s="51"/>
      <c r="I61" s="51"/>
      <c r="J61" s="51">
        <f>770588-1</f>
        <v>770587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65">
        <f>SUM(J61)</f>
        <v>770587</v>
      </c>
    </row>
    <row r="62" spans="1:28" s="30" customFormat="1" ht="14.6" hidden="1" x14ac:dyDescent="0.4">
      <c r="A62" s="64" t="s">
        <v>48</v>
      </c>
      <c r="B62" s="23" t="s">
        <v>51</v>
      </c>
      <c r="C62" s="49" t="s">
        <v>50</v>
      </c>
      <c r="D62" s="21" t="s">
        <v>14</v>
      </c>
      <c r="E62" s="21">
        <v>6501</v>
      </c>
      <c r="F62" s="23">
        <v>17.259</v>
      </c>
      <c r="G62" s="68" t="s">
        <v>27</v>
      </c>
      <c r="H62" s="51"/>
      <c r="I62" s="51"/>
      <c r="J62" s="51">
        <v>1</v>
      </c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65">
        <f t="shared" ref="AA62:AA77" si="1">SUM(J62)</f>
        <v>1</v>
      </c>
    </row>
    <row r="63" spans="1:28" s="30" customFormat="1" ht="14.6" hidden="1" x14ac:dyDescent="0.4">
      <c r="A63" s="37" t="s">
        <v>52</v>
      </c>
      <c r="B63" s="23" t="s">
        <v>49</v>
      </c>
      <c r="C63" s="49" t="s">
        <v>53</v>
      </c>
      <c r="D63" s="21" t="s">
        <v>18</v>
      </c>
      <c r="E63" s="21">
        <v>6502</v>
      </c>
      <c r="F63" s="21">
        <v>17.257999999999999</v>
      </c>
      <c r="G63" s="68" t="s">
        <v>27</v>
      </c>
      <c r="H63" s="51"/>
      <c r="I63" s="51"/>
      <c r="J63" s="51">
        <f>139120-1</f>
        <v>139119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65">
        <f t="shared" si="1"/>
        <v>139119</v>
      </c>
    </row>
    <row r="64" spans="1:28" s="30" customFormat="1" ht="14.6" hidden="1" x14ac:dyDescent="0.4">
      <c r="A64" s="37" t="s">
        <v>52</v>
      </c>
      <c r="B64" s="23" t="s">
        <v>51</v>
      </c>
      <c r="C64" s="49" t="s">
        <v>53</v>
      </c>
      <c r="D64" s="21" t="s">
        <v>18</v>
      </c>
      <c r="E64" s="21">
        <v>6502</v>
      </c>
      <c r="F64" s="21">
        <v>17.257999999999999</v>
      </c>
      <c r="G64" s="68" t="s">
        <v>27</v>
      </c>
      <c r="H64" s="51"/>
      <c r="I64" s="51"/>
      <c r="J64" s="51">
        <v>1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65">
        <f t="shared" si="1"/>
        <v>1</v>
      </c>
    </row>
    <row r="65" spans="1:27" s="30" customFormat="1" ht="14.6" hidden="1" x14ac:dyDescent="0.4">
      <c r="A65" s="40"/>
      <c r="B65" s="23"/>
      <c r="C65" s="21"/>
      <c r="D65" s="21"/>
      <c r="E65" s="21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65">
        <f t="shared" si="1"/>
        <v>0</v>
      </c>
    </row>
    <row r="66" spans="1:27" s="30" customFormat="1" ht="14.6" hidden="1" x14ac:dyDescent="0.4">
      <c r="A66" s="40"/>
      <c r="B66" s="23"/>
      <c r="C66" s="21"/>
      <c r="D66" s="21"/>
      <c r="E66" s="21"/>
      <c r="F66" s="21"/>
      <c r="G66" s="68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65">
        <f t="shared" si="1"/>
        <v>0</v>
      </c>
    </row>
    <row r="67" spans="1:27" s="30" customFormat="1" ht="14.6" hidden="1" x14ac:dyDescent="0.4">
      <c r="A67" s="40"/>
      <c r="B67" s="23"/>
      <c r="C67" s="21"/>
      <c r="D67" s="21"/>
      <c r="E67" s="21"/>
      <c r="F67" s="21"/>
      <c r="G67" s="68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65">
        <f t="shared" si="1"/>
        <v>0</v>
      </c>
    </row>
    <row r="68" spans="1:27" s="30" customFormat="1" ht="14.6" hidden="1" x14ac:dyDescent="0.4">
      <c r="A68" s="37" t="s">
        <v>52</v>
      </c>
      <c r="B68" s="23" t="s">
        <v>49</v>
      </c>
      <c r="C68" s="49" t="s">
        <v>78</v>
      </c>
      <c r="D68" s="21" t="s">
        <v>18</v>
      </c>
      <c r="E68" s="21">
        <v>6502</v>
      </c>
      <c r="F68" s="21">
        <v>17.257999999999999</v>
      </c>
      <c r="G68" s="82" t="s">
        <v>27</v>
      </c>
      <c r="H68" s="51"/>
      <c r="I68" s="51"/>
      <c r="J68" s="51"/>
      <c r="K68" s="51"/>
      <c r="L68" s="51"/>
      <c r="M68" s="51"/>
      <c r="N68" s="51">
        <f>568541-1</f>
        <v>568540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65">
        <f>SUM(N68)</f>
        <v>568540</v>
      </c>
    </row>
    <row r="69" spans="1:27" s="30" customFormat="1" ht="14.6" hidden="1" x14ac:dyDescent="0.4">
      <c r="A69" s="37" t="s">
        <v>52</v>
      </c>
      <c r="B69" s="23" t="s">
        <v>51</v>
      </c>
      <c r="C69" s="49" t="s">
        <v>78</v>
      </c>
      <c r="D69" s="21" t="s">
        <v>18</v>
      </c>
      <c r="E69" s="21">
        <v>6502</v>
      </c>
      <c r="F69" s="21">
        <v>17.257999999999999</v>
      </c>
      <c r="G69" s="82" t="s">
        <v>27</v>
      </c>
      <c r="H69" s="51"/>
      <c r="I69" s="51"/>
      <c r="J69" s="51"/>
      <c r="K69" s="51"/>
      <c r="L69" s="51"/>
      <c r="M69" s="51"/>
      <c r="N69" s="51">
        <v>1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65">
        <f>SUM(N69)</f>
        <v>1</v>
      </c>
    </row>
    <row r="70" spans="1:27" s="30" customFormat="1" ht="14.6" hidden="1" x14ac:dyDescent="0.4">
      <c r="A70" s="40"/>
      <c r="B70" s="55"/>
      <c r="C70" s="38"/>
      <c r="D70" s="21"/>
      <c r="E70" s="23"/>
      <c r="F70" s="21"/>
      <c r="G70" s="68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65">
        <f t="shared" si="1"/>
        <v>0</v>
      </c>
    </row>
    <row r="71" spans="1:27" s="30" customFormat="1" ht="14.6" hidden="1" x14ac:dyDescent="0.4">
      <c r="A71" s="40" t="s">
        <v>92</v>
      </c>
      <c r="B71" s="23" t="s">
        <v>49</v>
      </c>
      <c r="C71" s="21" t="s">
        <v>93</v>
      </c>
      <c r="D71" s="21" t="s">
        <v>17</v>
      </c>
      <c r="E71" s="21">
        <v>6503</v>
      </c>
      <c r="F71" s="21">
        <v>17.277999999999999</v>
      </c>
      <c r="G71" s="82" t="s">
        <v>27</v>
      </c>
      <c r="H71" s="51"/>
      <c r="I71" s="51"/>
      <c r="J71" s="51"/>
      <c r="K71" s="51"/>
      <c r="L71" s="51"/>
      <c r="M71" s="51"/>
      <c r="N71" s="51"/>
      <c r="O71" s="51"/>
      <c r="P71" s="51">
        <f>146418-1</f>
        <v>146417</v>
      </c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65">
        <f t="shared" si="1"/>
        <v>0</v>
      </c>
    </row>
    <row r="72" spans="1:27" s="30" customFormat="1" ht="14.6" hidden="1" x14ac:dyDescent="0.4">
      <c r="A72" s="40" t="s">
        <v>92</v>
      </c>
      <c r="B72" s="23" t="s">
        <v>51</v>
      </c>
      <c r="C72" s="21" t="s">
        <v>93</v>
      </c>
      <c r="D72" s="21" t="s">
        <v>17</v>
      </c>
      <c r="E72" s="21">
        <v>6503</v>
      </c>
      <c r="F72" s="21">
        <v>17.277999999999999</v>
      </c>
      <c r="G72" s="82" t="s">
        <v>27</v>
      </c>
      <c r="H72" s="51"/>
      <c r="I72" s="51"/>
      <c r="J72" s="51"/>
      <c r="K72" s="51"/>
      <c r="L72" s="51"/>
      <c r="M72" s="51"/>
      <c r="N72" s="51"/>
      <c r="O72" s="51"/>
      <c r="P72" s="51">
        <v>1</v>
      </c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65">
        <f t="shared" si="1"/>
        <v>0</v>
      </c>
    </row>
    <row r="73" spans="1:27" s="30" customFormat="1" ht="14.6" hidden="1" x14ac:dyDescent="0.4">
      <c r="A73" s="40" t="s">
        <v>92</v>
      </c>
      <c r="B73" s="23" t="s">
        <v>49</v>
      </c>
      <c r="C73" s="21" t="s">
        <v>94</v>
      </c>
      <c r="D73" s="21" t="s">
        <v>17</v>
      </c>
      <c r="E73" s="21">
        <v>6503</v>
      </c>
      <c r="F73" s="21">
        <v>17.277999999999999</v>
      </c>
      <c r="G73" s="82" t="s">
        <v>27</v>
      </c>
      <c r="H73" s="51"/>
      <c r="I73" s="51"/>
      <c r="J73" s="51"/>
      <c r="K73" s="51"/>
      <c r="L73" s="51"/>
      <c r="M73" s="51"/>
      <c r="N73" s="51"/>
      <c r="O73" s="51"/>
      <c r="P73" s="51">
        <f>532806-1</f>
        <v>532805</v>
      </c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65">
        <f t="shared" si="1"/>
        <v>0</v>
      </c>
    </row>
    <row r="74" spans="1:27" s="16" customFormat="1" ht="14.6" hidden="1" x14ac:dyDescent="0.4">
      <c r="A74" s="40" t="s">
        <v>92</v>
      </c>
      <c r="B74" s="23" t="s">
        <v>51</v>
      </c>
      <c r="C74" s="21" t="s">
        <v>94</v>
      </c>
      <c r="D74" s="21" t="s">
        <v>17</v>
      </c>
      <c r="E74" s="21">
        <v>6503</v>
      </c>
      <c r="F74" s="21">
        <v>17.277999999999999</v>
      </c>
      <c r="G74" s="82" t="s">
        <v>27</v>
      </c>
      <c r="H74" s="51"/>
      <c r="I74" s="51"/>
      <c r="J74" s="51"/>
      <c r="K74" s="51"/>
      <c r="L74" s="51"/>
      <c r="M74" s="51"/>
      <c r="N74" s="51"/>
      <c r="O74" s="51"/>
      <c r="P74" s="51">
        <v>1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65">
        <f t="shared" si="1"/>
        <v>0</v>
      </c>
    </row>
    <row r="75" spans="1:27" s="7" customFormat="1" ht="15" hidden="1" x14ac:dyDescent="0.4">
      <c r="A75" s="46"/>
      <c r="B75" s="55"/>
      <c r="C75" s="38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65">
        <f t="shared" si="1"/>
        <v>0</v>
      </c>
    </row>
    <row r="76" spans="1:27" s="7" customFormat="1" ht="15" hidden="1" x14ac:dyDescent="0.4">
      <c r="A76" s="46"/>
      <c r="B76" s="23"/>
      <c r="C76" s="38"/>
      <c r="D76" s="21"/>
      <c r="E76" s="23"/>
      <c r="F76" s="21"/>
      <c r="G76" s="2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65">
        <f t="shared" si="1"/>
        <v>0</v>
      </c>
    </row>
    <row r="77" spans="1:27" s="7" customFormat="1" ht="15" hidden="1" x14ac:dyDescent="0.4">
      <c r="A77" s="48"/>
      <c r="B77" s="23"/>
      <c r="C77" s="21"/>
      <c r="D77" s="21"/>
      <c r="E77" s="23"/>
      <c r="F77" s="21"/>
      <c r="G77" s="21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65">
        <f t="shared" si="1"/>
        <v>0</v>
      </c>
    </row>
    <row r="78" spans="1:27" s="7" customFormat="1" ht="15" hidden="1" x14ac:dyDescent="0.4">
      <c r="A78" s="48"/>
      <c r="B78" s="23"/>
      <c r="C78" s="21"/>
      <c r="D78" s="21"/>
      <c r="E78" s="23"/>
      <c r="F78" s="21"/>
      <c r="G78" s="2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65"/>
    </row>
    <row r="79" spans="1:27" s="7" customFormat="1" ht="15" hidden="1" x14ac:dyDescent="0.4">
      <c r="A79" s="48"/>
      <c r="B79" s="23"/>
      <c r="C79" s="21"/>
      <c r="D79" s="21"/>
      <c r="E79" s="23"/>
      <c r="F79" s="21"/>
      <c r="G79" s="21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65"/>
    </row>
    <row r="80" spans="1:27" s="7" customFormat="1" ht="15" hidden="1" x14ac:dyDescent="0.4">
      <c r="A80" s="48"/>
      <c r="B80" s="23"/>
      <c r="C80" s="21"/>
      <c r="D80" s="21"/>
      <c r="E80" s="23"/>
      <c r="F80" s="21"/>
      <c r="G80" s="21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65"/>
    </row>
    <row r="81" spans="1:27" s="7" customFormat="1" ht="15" x14ac:dyDescent="0.4">
      <c r="A81" s="10"/>
      <c r="B81" s="27"/>
      <c r="C81" s="27"/>
      <c r="D81" s="20"/>
      <c r="E81" s="20"/>
      <c r="F81" s="20"/>
      <c r="G81" s="20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65"/>
    </row>
    <row r="82" spans="1:27" s="7" customFormat="1" ht="18" x14ac:dyDescent="0.45">
      <c r="A82" s="11" t="s">
        <v>0</v>
      </c>
      <c r="B82" s="28"/>
      <c r="C82" s="29"/>
      <c r="D82" s="29"/>
      <c r="E82" s="29"/>
      <c r="F82" s="29"/>
      <c r="G82" s="29"/>
      <c r="H82" s="53">
        <f>SUM(H19:H81)</f>
        <v>75000</v>
      </c>
      <c r="I82" s="60">
        <f>SUM(I19:I81)</f>
        <v>0</v>
      </c>
      <c r="J82" s="53">
        <f>SUM(J59:J79)</f>
        <v>909708</v>
      </c>
      <c r="K82" s="53">
        <f>SUM(K6:K11)</f>
        <v>612583.53</v>
      </c>
      <c r="L82" s="53">
        <f>SUM(L7:L81)</f>
        <v>95000</v>
      </c>
      <c r="M82" s="53">
        <f>SUM(M13:M33)</f>
        <v>3153.57</v>
      </c>
      <c r="N82" s="53">
        <f>SUM(N67:N80)</f>
        <v>568541</v>
      </c>
      <c r="O82" s="53">
        <f>SUM(O13:O81)</f>
        <v>124911.34</v>
      </c>
      <c r="P82" s="53">
        <f>SUM(P69:P79)</f>
        <v>679224</v>
      </c>
      <c r="Q82" s="53">
        <f>SUM(Q13:Q33)</f>
        <v>20267.73</v>
      </c>
      <c r="R82" s="53">
        <f>SUM(R51:R55)</f>
        <v>16560</v>
      </c>
      <c r="S82" s="53">
        <f>SUM(S13:S27)</f>
        <v>56543</v>
      </c>
      <c r="T82" s="53">
        <f>SUM(T13:T33)</f>
        <v>4574.2700000000041</v>
      </c>
      <c r="U82" s="53">
        <f>SUM(U13:U32)</f>
        <v>20160.34</v>
      </c>
      <c r="V82" s="53">
        <f>SUM(V13:V29)</f>
        <v>1537.47</v>
      </c>
      <c r="W82" s="53">
        <f>SUM(W28:W32)</f>
        <v>1926.67</v>
      </c>
      <c r="X82" s="53">
        <f>SUM(X44:X48)</f>
        <v>50000</v>
      </c>
      <c r="Y82" s="53">
        <f>SUM(Y30:Y33)</f>
        <v>7812.5</v>
      </c>
      <c r="Z82" s="53">
        <f>SUM(Z13:Z32)</f>
        <v>-1953.12</v>
      </c>
      <c r="AA82" s="65"/>
    </row>
    <row r="83" spans="1:27" s="7" customFormat="1" ht="18" x14ac:dyDescent="0.45">
      <c r="A83" s="31"/>
      <c r="B83" s="32"/>
      <c r="C83" s="33"/>
      <c r="D83" s="33"/>
      <c r="E83" s="33"/>
      <c r="F83" s="33"/>
      <c r="G83" s="33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5"/>
    </row>
    <row r="84" spans="1:27" ht="15" x14ac:dyDescent="0.4">
      <c r="A84" s="30" t="s">
        <v>9</v>
      </c>
      <c r="B84" s="7"/>
    </row>
    <row r="85" spans="1:27" ht="15" hidden="1" customHeight="1" x14ac:dyDescent="0.4">
      <c r="A85" s="30" t="s">
        <v>34</v>
      </c>
    </row>
    <row r="86" spans="1:27" ht="14.6" hidden="1" x14ac:dyDescent="0.4">
      <c r="A86" s="58" t="s">
        <v>33</v>
      </c>
    </row>
    <row r="87" spans="1:27" ht="14.6" hidden="1" x14ac:dyDescent="0.4">
      <c r="A87" s="30" t="s">
        <v>47</v>
      </c>
    </row>
    <row r="88" spans="1:27" ht="14.6" hidden="1" x14ac:dyDescent="0.4">
      <c r="A88" s="58" t="s">
        <v>46</v>
      </c>
    </row>
    <row r="89" spans="1:27" ht="14.6" hidden="1" x14ac:dyDescent="0.4">
      <c r="A89" s="30" t="s">
        <v>55</v>
      </c>
    </row>
    <row r="90" spans="1:27" ht="14.6" hidden="1" x14ac:dyDescent="0.4">
      <c r="A90" s="58" t="s">
        <v>54</v>
      </c>
    </row>
    <row r="91" spans="1:27" ht="14.6" hidden="1" x14ac:dyDescent="0.4">
      <c r="A91" s="30" t="s">
        <v>63</v>
      </c>
    </row>
    <row r="92" spans="1:27" ht="14.6" hidden="1" x14ac:dyDescent="0.4">
      <c r="A92" s="58" t="s">
        <v>62</v>
      </c>
    </row>
    <row r="93" spans="1:27" ht="14.6" hidden="1" x14ac:dyDescent="0.4">
      <c r="A93" s="30" t="s">
        <v>71</v>
      </c>
    </row>
    <row r="94" spans="1:27" ht="14.6" hidden="1" x14ac:dyDescent="0.4">
      <c r="A94" s="58" t="s">
        <v>70</v>
      </c>
    </row>
    <row r="95" spans="1:27" ht="14.6" hidden="1" x14ac:dyDescent="0.4">
      <c r="A95" s="30" t="s">
        <v>77</v>
      </c>
    </row>
    <row r="96" spans="1:27" ht="14.6" hidden="1" x14ac:dyDescent="0.4">
      <c r="A96" s="58" t="s">
        <v>76</v>
      </c>
    </row>
    <row r="97" spans="1:27" s="30" customFormat="1" ht="14.6" hidden="1" x14ac:dyDescent="0.4">
      <c r="A97" s="30" t="s">
        <v>82</v>
      </c>
      <c r="C97" s="54"/>
      <c r="D97" s="54"/>
      <c r="E97" s="54"/>
      <c r="F97" s="54"/>
      <c r="G97" s="54"/>
      <c r="H97" s="54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4"/>
    </row>
    <row r="98" spans="1:27" ht="14.6" hidden="1" x14ac:dyDescent="0.4">
      <c r="A98" s="58" t="s">
        <v>80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6"/>
    </row>
    <row r="99" spans="1:27" s="88" customFormat="1" ht="12.45" hidden="1" x14ac:dyDescent="0.35">
      <c r="A99" s="87" t="s">
        <v>81</v>
      </c>
      <c r="C99" s="89"/>
      <c r="D99" s="89"/>
      <c r="E99" s="89"/>
      <c r="F99" s="89"/>
      <c r="G99" s="89"/>
      <c r="H99" s="90"/>
      <c r="I99" s="90"/>
      <c r="J99" s="90"/>
      <c r="K99" s="90"/>
      <c r="L99" s="90"/>
      <c r="M99" s="90"/>
    </row>
    <row r="101" spans="1:27" ht="14.6" hidden="1" x14ac:dyDescent="0.4">
      <c r="A101" s="30" t="s">
        <v>90</v>
      </c>
    </row>
    <row r="102" spans="1:27" ht="14.6" hidden="1" x14ac:dyDescent="0.4">
      <c r="A102" s="58" t="s">
        <v>89</v>
      </c>
    </row>
    <row r="103" spans="1:27" ht="14.6" hidden="1" x14ac:dyDescent="0.4">
      <c r="A103" s="30" t="s">
        <v>97</v>
      </c>
    </row>
    <row r="104" spans="1:27" ht="14.6" hidden="1" x14ac:dyDescent="0.4">
      <c r="A104" s="58" t="s">
        <v>96</v>
      </c>
    </row>
    <row r="105" spans="1:27" ht="14.6" hidden="1" x14ac:dyDescent="0.4">
      <c r="A105" s="30" t="s">
        <v>115</v>
      </c>
    </row>
    <row r="106" spans="1:27" ht="14.6" hidden="1" x14ac:dyDescent="0.4">
      <c r="A106" s="58" t="s">
        <v>114</v>
      </c>
    </row>
    <row r="107" spans="1:27" ht="14.6" hidden="1" x14ac:dyDescent="0.4">
      <c r="A107" s="30" t="s">
        <v>124</v>
      </c>
    </row>
    <row r="108" spans="1:27" ht="14.6" hidden="1" x14ac:dyDescent="0.4">
      <c r="A108" s="58" t="s">
        <v>123</v>
      </c>
    </row>
    <row r="109" spans="1:27" ht="14.6" hidden="1" x14ac:dyDescent="0.4">
      <c r="A109" s="30" t="s">
        <v>135</v>
      </c>
    </row>
    <row r="110" spans="1:27" ht="14.6" hidden="1" x14ac:dyDescent="0.4">
      <c r="A110" s="58" t="s">
        <v>136</v>
      </c>
    </row>
    <row r="111" spans="1:27" ht="14.6" hidden="1" x14ac:dyDescent="0.4">
      <c r="A111" s="30" t="s">
        <v>140</v>
      </c>
    </row>
    <row r="112" spans="1:27" ht="14.6" hidden="1" x14ac:dyDescent="0.4">
      <c r="A112" s="58" t="s">
        <v>141</v>
      </c>
    </row>
    <row r="113" spans="1:1" ht="14.6" hidden="1" x14ac:dyDescent="0.4">
      <c r="A113" s="30" t="s">
        <v>142</v>
      </c>
    </row>
    <row r="114" spans="1:1" ht="14.6" hidden="1" x14ac:dyDescent="0.4">
      <c r="A114" s="58" t="s">
        <v>96</v>
      </c>
    </row>
    <row r="115" spans="1:1" ht="14.6" hidden="1" x14ac:dyDescent="0.4">
      <c r="A115" s="30" t="s">
        <v>152</v>
      </c>
    </row>
    <row r="116" spans="1:1" ht="14.6" hidden="1" x14ac:dyDescent="0.4">
      <c r="A116" s="58" t="s">
        <v>96</v>
      </c>
    </row>
    <row r="117" spans="1:1" ht="14.6" hidden="1" x14ac:dyDescent="0.4">
      <c r="A117" s="30" t="s">
        <v>155</v>
      </c>
    </row>
    <row r="118" spans="1:1" ht="14.6" hidden="1" x14ac:dyDescent="0.4">
      <c r="A118" s="58" t="s">
        <v>33</v>
      </c>
    </row>
    <row r="119" spans="1:1" ht="14.6" hidden="1" x14ac:dyDescent="0.4">
      <c r="A119" s="30" t="s">
        <v>157</v>
      </c>
    </row>
    <row r="120" spans="1:1" ht="14.6" hidden="1" x14ac:dyDescent="0.4">
      <c r="A120" s="58" t="s">
        <v>156</v>
      </c>
    </row>
    <row r="121" spans="1:1" ht="14.6" x14ac:dyDescent="0.4">
      <c r="A121" s="30" t="s">
        <v>163</v>
      </c>
    </row>
    <row r="122" spans="1:1" ht="14.6" x14ac:dyDescent="0.4">
      <c r="A122" s="58" t="s">
        <v>161</v>
      </c>
    </row>
    <row r="123" spans="1:1" x14ac:dyDescent="0.35">
      <c r="A123" s="110" t="s">
        <v>162</v>
      </c>
    </row>
    <row r="124" spans="1:1" x14ac:dyDescent="0.35">
      <c r="A124" s="110"/>
    </row>
    <row r="131" spans="1:1" ht="14.6" x14ac:dyDescent="0.4">
      <c r="A131" s="16" t="s">
        <v>28</v>
      </c>
    </row>
    <row r="132" spans="1:1" ht="14.6" x14ac:dyDescent="0.4">
      <c r="A132" s="70" t="s">
        <v>31</v>
      </c>
    </row>
    <row r="133" spans="1:1" ht="14.6" x14ac:dyDescent="0.4">
      <c r="A133" s="16" t="s">
        <v>29</v>
      </c>
    </row>
    <row r="134" spans="1:1" ht="14.6" x14ac:dyDescent="0.4">
      <c r="A134" s="70" t="s">
        <v>30</v>
      </c>
    </row>
  </sheetData>
  <mergeCells count="2">
    <mergeCell ref="B1:H1"/>
    <mergeCell ref="A123:A124"/>
  </mergeCells>
  <phoneticPr fontId="0" type="noConversion"/>
  <hyperlinks>
    <hyperlink ref="A99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2019-01-09T17:47:21Z</cp:lastPrinted>
  <dcterms:created xsi:type="dcterms:W3CDTF">2000-04-13T13:33:42Z</dcterms:created>
  <dcterms:modified xsi:type="dcterms:W3CDTF">2025-06-09T12:43:56Z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