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CITY OF BOSTON BUDGETS/"/>
    </mc:Choice>
  </mc:AlternateContent>
  <xr:revisionPtr revIDLastSave="0" documentId="8_{F3BB0E15-C1CF-430E-AEDF-031C7A7C1D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BOSTON" sheetId="2" r:id="rId1"/>
  </sheets>
  <definedNames>
    <definedName name="_xlnm.Print_Area" localSheetId="0">'CITY OF BOSTON'!$A$1:$H$61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9" i="2" l="1"/>
  <c r="S55" i="2"/>
  <c r="Q59" i="2"/>
  <c r="S54" i="2"/>
  <c r="S53" i="2"/>
  <c r="P59" i="2"/>
  <c r="S16" i="2"/>
  <c r="S17" i="2"/>
  <c r="S18" i="2"/>
  <c r="S15" i="2"/>
  <c r="S49" i="2"/>
  <c r="S51" i="2"/>
  <c r="O50" i="2"/>
  <c r="S50" i="2" s="1"/>
  <c r="O48" i="2"/>
  <c r="S48" i="2" s="1"/>
  <c r="S9" i="2"/>
  <c r="S10" i="2"/>
  <c r="S11" i="2"/>
  <c r="S12" i="2"/>
  <c r="S13" i="2"/>
  <c r="S8" i="2"/>
  <c r="N59" i="2"/>
  <c r="S26" i="2"/>
  <c r="M59" i="2"/>
  <c r="S27" i="2"/>
  <c r="L59" i="2"/>
  <c r="K59" i="2"/>
  <c r="S41" i="2"/>
  <c r="S52" i="2"/>
  <c r="J59" i="2"/>
  <c r="I59" i="2"/>
  <c r="H34" i="2"/>
  <c r="S57" i="2"/>
  <c r="O59" i="2" l="1"/>
  <c r="H59" i="2"/>
</calcChain>
</file>

<file path=xl/sharedStrings.xml><?xml version="1.0" encoding="utf-8"?>
<sst xmlns="http://schemas.openxmlformats.org/spreadsheetml/2006/main" count="186" uniqueCount="110">
  <si>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</si>
  <si>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</si>
  <si>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</si>
  <si>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</si>
  <si>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</si>
  <si>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</si>
  <si>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</si>
  <si>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</si>
  <si>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</si>
  <si>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</si>
  <si>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</si>
  <si>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</si>
  <si>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</si>
  <si>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</si>
  <si>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</si>
  <si>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</si>
  <si>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</si>
  <si>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</si>
  <si>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</si>
  <si>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</si>
  <si>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</si>
  <si>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</si>
  <si>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</si>
  <si>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</si>
  <si>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</si>
  <si>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</si>
  <si>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</si>
  <si>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</si>
  <si>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</si>
  <si>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</si>
  <si>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</si>
  <si>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</si>
  <si>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</si>
  <si>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</si>
  <si>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</si>
  <si>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</si>
  <si>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</si>
  <si>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26CCBOSTSOSWTF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</si>
  <si>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</si>
  <si>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</si>
  <si>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</si>
  <si>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</si>
  <si>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</si>
  <si>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</si>
  <si>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</si>
  <si>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</si>
  <si>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</si>
  <si>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</si>
  <si>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</si>
  <si>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</si>
  <si>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</si>
  <si>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</si>
  <si>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</si>
  <si>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</si>
  <si>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</si>
  <si>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26CCBOSTVETSUI</t>
  </si>
  <si>
    <t>JVSG</t>
  </si>
  <si>
    <t>FVETS2025</t>
  </si>
  <si>
    <t>7002-6628</t>
  </si>
  <si>
    <t>K109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</si>
  <si>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</si>
  <si>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</si>
  <si>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</si>
  <si>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</si>
  <si>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</si>
  <si>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</si>
  <si>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</si>
  <si>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</si>
  <si>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</si>
  <si>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JULY 1, 2025-DEC 31 2025</t>
  </si>
  <si>
    <t>FES2025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</si>
  <si>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</si>
  <si>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</si>
  <si>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</si>
  <si>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</si>
  <si>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</si>
  <si>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</si>
  <si>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</si>
  <si>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</si>
  <si>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</si>
  <si>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</si>
  <si>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</si>
  <si>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</si>
  <si>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</si>
  <si>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</si>
  <si>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SEPTEMBER 23 2025</t>
  </si>
  <si>
    <t>TO ADD FUNDS TO COVER ARPA EXPENDITURES</t>
  </si>
  <si>
    <t>ONLY DRAW-DOWN THESE WEGNER PEYSER FUNDS AS A LAST RESORT TO MEET REMAINING ARPA EXPENSES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</si>
  <si>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</si>
  <si>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</si>
  <si>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</si>
  <si>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</si>
  <si>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</si>
  <si>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20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</si>
  <si>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</si>
  <si>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</si>
  <si>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</si>
  <si>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</si>
  <si>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</si>
  <si>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</si>
  <si>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VENDOR CUSTOMER CODE</t>
  </si>
  <si>
    <t>VC000192075</t>
  </si>
  <si>
    <t>UEI #</t>
  </si>
  <si>
    <t>LIDLU7EA4SK1</t>
  </si>
  <si>
    <t>BUDGET #10 FY26</t>
  </si>
  <si>
    <t>ADULT ED &amp; FAMILY LITERACY</t>
  </si>
  <si>
    <t>F25E55EE00</t>
  </si>
  <si>
    <t>7038-0108</t>
  </si>
  <si>
    <t>K123</t>
  </si>
  <si>
    <t>BUDGET #10 FY26 DEC 26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</si>
</sst>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1"/>
      <color rgb="FF000000"/>
      <name val="Times New Roman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9F8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9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2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horizontal="center"/>
    </xf>
    <xf numFmtId="44" fontId="14" fillId="0" borderId="1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/>
    <xf numFmtId="0" fontId="14" fillId="0" borderId="1" xfId="0" applyFont="1" applyBorder="1" applyAlignment="1">
      <alignment horizontal="left"/>
    </xf>
    <xf numFmtId="0" fontId="14" fillId="0" borderId="1" xfId="0" quotePrefix="1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4" fontId="14" fillId="0" borderId="1" xfId="1" applyFont="1" applyBorder="1" applyAlignment="1">
      <alignment horizontal="center" vertical="center"/>
    </xf>
    <xf numFmtId="7" fontId="14" fillId="0" borderId="1" xfId="0" applyNumberFormat="1" applyFont="1" applyBorder="1" applyAlignment="1">
      <alignment horizontal="center"/>
    </xf>
    <xf numFmtId="37" fontId="14" fillId="0" borderId="1" xfId="2" applyFont="1" applyBorder="1" applyAlignment="1">
      <alignment horizontal="center"/>
    </xf>
    <xf numFmtId="7" fontId="14" fillId="0" borderId="1" xfId="0" applyNumberFormat="1" applyFont="1" applyBorder="1" applyAlignment="1">
      <alignment horizontal="center" wrapText="1"/>
    </xf>
    <xf numFmtId="0" fontId="19" fillId="0" borderId="1" xfId="0" quotePrefix="1" applyFont="1" applyBorder="1" applyAlignment="1">
      <alignment vertical="center" wrapText="1"/>
    </xf>
    <xf numFmtId="0" fontId="20" fillId="0" borderId="1" xfId="0" applyFont="1" applyBorder="1" applyAlignment="1">
      <alignment horizontal="left"/>
    </xf>
    <xf numFmtId="0" fontId="22" fillId="0" borderId="1" xfId="0" applyFont="1" applyBorder="1"/>
    <xf numFmtId="0" fontId="14" fillId="0" borderId="1" xfId="0" applyFont="1" applyBorder="1"/>
    <xf numFmtId="0" fontId="19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2" fillId="0" borderId="1" xfId="0" applyNumberFormat="1" applyFont="1" applyBorder="1" applyAlignment="1">
      <alignment horizontal="center"/>
    </xf>
    <xf numFmtId="44" fontId="18" fillId="0" borderId="1" xfId="1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right" wrapText="1"/>
    </xf>
    <xf numFmtId="164" fontId="14" fillId="0" borderId="1" xfId="0" applyNumberFormat="1" applyFont="1" applyBorder="1" applyAlignment="1">
      <alignment horizontal="center" wrapText="1"/>
    </xf>
    <xf numFmtId="164" fontId="14" fillId="0" borderId="1" xfId="1" applyNumberFormat="1" applyFont="1" applyBorder="1" applyAlignment="1">
      <alignment horizontal="center" wrapText="1"/>
    </xf>
    <xf numFmtId="0" fontId="25" fillId="0" borderId="0" xfId="0" applyFont="1"/>
    <xf numFmtId="164" fontId="14" fillId="0" borderId="1" xfId="0" applyNumberFormat="1" applyFont="1" applyBorder="1" applyAlignment="1">
      <alignment horizontal="center"/>
    </xf>
    <xf numFmtId="0" fontId="14" fillId="0" borderId="0" xfId="0" applyFont="1"/>
    <xf numFmtId="0" fontId="22" fillId="0" borderId="0" xfId="0" applyFont="1"/>
    <xf numFmtId="0" fontId="14" fillId="0" borderId="0" xfId="0" applyFont="1" applyAlignment="1">
      <alignment horizontal="center"/>
    </xf>
    <xf numFmtId="44" fontId="14" fillId="0" borderId="1" xfId="1" applyFont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9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3" fillId="2" borderId="0" xfId="0" applyFont="1" applyFill="1"/>
    <xf numFmtId="0" fontId="27" fillId="2" borderId="0" xfId="0" applyFont="1" applyFill="1"/>
    <xf numFmtId="44" fontId="14" fillId="0" borderId="1" xfId="1" applyFont="1" applyBorder="1" applyAlignment="1">
      <alignment horizontal="center"/>
    </xf>
    <xf numFmtId="44" fontId="14" fillId="0" borderId="1" xfId="1" applyFont="1" applyBorder="1" applyAlignment="1">
      <alignment horizontal="right" wrapText="1"/>
    </xf>
    <xf numFmtId="44" fontId="14" fillId="0" borderId="1" xfId="1" applyFont="1" applyBorder="1" applyAlignment="1">
      <alignment horizontal="right" vertical="center"/>
    </xf>
    <xf numFmtId="0" fontId="9" fillId="0" borderId="1" xfId="0" applyFont="1" applyBorder="1" applyAlignment="1">
      <alignment horizontal="center" wrapText="1" readingOrder="1"/>
    </xf>
    <xf numFmtId="0" fontId="26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left"/>
    </xf>
    <xf numFmtId="44" fontId="7" fillId="0" borderId="1" xfId="1" applyFont="1" applyBorder="1" applyAlignment="1">
      <alignment horizontal="center" vertical="center" wrapText="1"/>
    </xf>
    <xf numFmtId="0" fontId="23" fillId="0" borderId="0" xfId="0" applyFont="1"/>
    <xf numFmtId="0" fontId="14" fillId="0" borderId="1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/>
    <xf numFmtId="0" fontId="15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"/>
  <sheetViews>
    <sheetView tabSelected="1" topLeftCell="A4" zoomScale="120" zoomScaleNormal="120" workbookViewId="0">
      <selection activeCell="A83" sqref="A83"/>
    </sheetView>
  </sheetViews>
  <sheetFormatPr defaultColWidth="9.1796875" defaultRowHeight="12" x14ac:dyDescent="0.3"/>
  <cols>
    <col min="1" max="1" width="66.453125" style="2" customWidth="1"/>
    <col min="2" max="2" width="38.453125" style="2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3.7265625" style="2" customWidth="1"/>
    <col min="8" max="8" width="32" style="1" hidden="1" customWidth="1"/>
    <col min="9" max="9" width="17.453125" style="1" hidden="1" customWidth="1"/>
    <col min="10" max="17" width="20.54296875" style="1" hidden="1" customWidth="1"/>
    <col min="18" max="18" width="20.54296875" style="1" customWidth="1"/>
    <col min="19" max="19" width="14.453125" style="8" hidden="1" customWidth="1"/>
    <col min="20" max="20" width="17" style="2" customWidth="1"/>
    <col min="21" max="21" width="13.7265625" style="2" customWidth="1"/>
    <col min="22" max="16384" width="9.1796875" style="2"/>
  </cols>
  <sheetData>
    <row r="1" spans="1:19" ht="20.5" x14ac:dyDescent="0.45">
      <c r="A1" s="2" t="s">
        <v>0</v>
      </c>
      <c r="B1" s="88" t="s">
        <v>1</v>
      </c>
      <c r="C1" s="89"/>
      <c r="D1" s="89"/>
      <c r="E1" s="89"/>
      <c r="F1" s="89"/>
      <c r="G1" s="89"/>
      <c r="H1" s="89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9" ht="21" x14ac:dyDescent="0.5">
      <c r="B2" s="13"/>
      <c r="C2" s="13"/>
      <c r="D2" s="13"/>
      <c r="E2" s="27"/>
      <c r="F2" s="27"/>
      <c r="G2" s="27"/>
    </row>
    <row r="3" spans="1:19" ht="20.5" x14ac:dyDescent="0.45">
      <c r="A3" s="62" t="s">
        <v>2</v>
      </c>
      <c r="B3" s="62" t="s">
        <v>3</v>
      </c>
      <c r="C3" s="10"/>
    </row>
    <row r="4" spans="1:19" ht="21" x14ac:dyDescent="0.5">
      <c r="A4" s="13"/>
      <c r="B4" s="14"/>
      <c r="C4" s="10"/>
    </row>
    <row r="5" spans="1:19" s="66" customFormat="1" ht="29" x14ac:dyDescent="0.35">
      <c r="A5" s="29"/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35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16</v>
      </c>
      <c r="O5" s="29" t="s">
        <v>17</v>
      </c>
      <c r="P5" s="29" t="s">
        <v>18</v>
      </c>
      <c r="Q5" s="29" t="s">
        <v>19</v>
      </c>
      <c r="R5" s="29" t="s">
        <v>104</v>
      </c>
      <c r="S5" s="46" t="s">
        <v>20</v>
      </c>
    </row>
    <row r="6" spans="1:19" s="5" customFormat="1" ht="14.5" hidden="1" x14ac:dyDescent="0.35">
      <c r="A6" s="29" t="s">
        <v>21</v>
      </c>
      <c r="B6" s="30"/>
      <c r="C6" s="30"/>
      <c r="D6" s="30"/>
      <c r="E6" s="30"/>
      <c r="F6" s="30"/>
      <c r="G6" s="30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16"/>
    </row>
    <row r="7" spans="1:19" s="5" customFormat="1" ht="14.5" hidden="1" x14ac:dyDescent="0.35">
      <c r="A7" s="31" t="s">
        <v>22</v>
      </c>
      <c r="B7" s="30"/>
      <c r="C7" s="30"/>
      <c r="D7" s="30"/>
      <c r="E7" s="30"/>
      <c r="F7" s="30"/>
      <c r="G7" s="32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16"/>
    </row>
    <row r="8" spans="1:19" s="5" customFormat="1" ht="14.5" hidden="1" x14ac:dyDescent="0.35">
      <c r="A8" s="33" t="s">
        <v>23</v>
      </c>
      <c r="B8" s="31" t="s">
        <v>24</v>
      </c>
      <c r="C8" s="70" t="s">
        <v>25</v>
      </c>
      <c r="D8" s="31" t="s">
        <v>26</v>
      </c>
      <c r="E8" s="31">
        <v>6501</v>
      </c>
      <c r="F8" s="31">
        <v>17.259</v>
      </c>
      <c r="G8" s="71" t="s">
        <v>27</v>
      </c>
      <c r="H8" s="35"/>
      <c r="I8" s="35"/>
      <c r="J8" s="35"/>
      <c r="K8" s="35"/>
      <c r="L8" s="35"/>
      <c r="M8" s="35"/>
      <c r="N8" s="35">
        <v>2220411</v>
      </c>
      <c r="O8" s="35"/>
      <c r="P8" s="35"/>
      <c r="Q8" s="35"/>
      <c r="R8" s="35"/>
      <c r="S8" s="46">
        <f>N8</f>
        <v>2220411</v>
      </c>
    </row>
    <row r="9" spans="1:19" s="5" customFormat="1" ht="14.5" hidden="1" x14ac:dyDescent="0.35">
      <c r="A9" s="33" t="s">
        <v>23</v>
      </c>
      <c r="B9" s="31" t="s">
        <v>28</v>
      </c>
      <c r="C9" s="70" t="s">
        <v>25</v>
      </c>
      <c r="D9" s="31" t="s">
        <v>26</v>
      </c>
      <c r="E9" s="31">
        <v>6501</v>
      </c>
      <c r="F9" s="31">
        <v>17.259</v>
      </c>
      <c r="G9" s="71" t="s">
        <v>27</v>
      </c>
      <c r="H9" s="35"/>
      <c r="I9" s="35"/>
      <c r="J9" s="35"/>
      <c r="K9" s="35"/>
      <c r="L9" s="35"/>
      <c r="M9" s="35"/>
      <c r="N9" s="35">
        <v>1</v>
      </c>
      <c r="O9" s="35"/>
      <c r="P9" s="35"/>
      <c r="Q9" s="35"/>
      <c r="R9" s="35"/>
      <c r="S9" s="46">
        <f t="shared" ref="S9:S13" si="0">N9</f>
        <v>1</v>
      </c>
    </row>
    <row r="10" spans="1:19" s="5" customFormat="1" ht="14.5" hidden="1" x14ac:dyDescent="0.35">
      <c r="A10" s="53" t="s">
        <v>29</v>
      </c>
      <c r="B10" s="31" t="s">
        <v>24</v>
      </c>
      <c r="C10" s="70" t="s">
        <v>30</v>
      </c>
      <c r="D10" s="31" t="s">
        <v>31</v>
      </c>
      <c r="E10" s="31">
        <v>6502</v>
      </c>
      <c r="F10" s="31">
        <v>17.257999999999999</v>
      </c>
      <c r="G10" s="71" t="s">
        <v>27</v>
      </c>
      <c r="H10" s="35"/>
      <c r="I10" s="35"/>
      <c r="J10" s="35"/>
      <c r="K10" s="35"/>
      <c r="L10" s="35"/>
      <c r="M10" s="35"/>
      <c r="N10" s="35">
        <v>337129</v>
      </c>
      <c r="O10" s="35"/>
      <c r="P10" s="35"/>
      <c r="Q10" s="35"/>
      <c r="R10" s="35"/>
      <c r="S10" s="46">
        <f t="shared" si="0"/>
        <v>337129</v>
      </c>
    </row>
    <row r="11" spans="1:19" s="5" customFormat="1" ht="14.5" hidden="1" x14ac:dyDescent="0.35">
      <c r="A11" s="53" t="s">
        <v>29</v>
      </c>
      <c r="B11" s="31" t="s">
        <v>28</v>
      </c>
      <c r="C11" s="70" t="s">
        <v>30</v>
      </c>
      <c r="D11" s="31" t="s">
        <v>31</v>
      </c>
      <c r="E11" s="31">
        <v>6502</v>
      </c>
      <c r="F11" s="31">
        <v>17.257999999999999</v>
      </c>
      <c r="G11" s="71" t="s">
        <v>27</v>
      </c>
      <c r="H11" s="35"/>
      <c r="I11" s="35"/>
      <c r="J11" s="35"/>
      <c r="K11" s="35"/>
      <c r="L11" s="35"/>
      <c r="M11" s="35"/>
      <c r="N11" s="35">
        <v>1</v>
      </c>
      <c r="O11" s="35"/>
      <c r="P11" s="35"/>
      <c r="Q11" s="35"/>
      <c r="R11" s="35"/>
      <c r="S11" s="46">
        <f t="shared" si="0"/>
        <v>1</v>
      </c>
    </row>
    <row r="12" spans="1:19" s="5" customFormat="1" ht="14.5" hidden="1" x14ac:dyDescent="0.35">
      <c r="A12" s="53" t="s">
        <v>32</v>
      </c>
      <c r="B12" s="31" t="s">
        <v>24</v>
      </c>
      <c r="C12" s="70" t="s">
        <v>33</v>
      </c>
      <c r="D12" s="31" t="s">
        <v>34</v>
      </c>
      <c r="E12" s="31">
        <v>6503</v>
      </c>
      <c r="F12" s="31">
        <v>17.277999999999999</v>
      </c>
      <c r="G12" s="71" t="s">
        <v>27</v>
      </c>
      <c r="H12" s="35"/>
      <c r="I12" s="35"/>
      <c r="J12" s="35"/>
      <c r="K12" s="35"/>
      <c r="L12" s="35"/>
      <c r="M12" s="35"/>
      <c r="N12" s="35">
        <v>229103</v>
      </c>
      <c r="O12" s="35"/>
      <c r="P12" s="35"/>
      <c r="Q12" s="35"/>
      <c r="R12" s="35"/>
      <c r="S12" s="46">
        <f t="shared" si="0"/>
        <v>229103</v>
      </c>
    </row>
    <row r="13" spans="1:19" s="5" customFormat="1" ht="14.5" hidden="1" x14ac:dyDescent="0.35">
      <c r="A13" s="53" t="s">
        <v>32</v>
      </c>
      <c r="B13" s="31" t="s">
        <v>28</v>
      </c>
      <c r="C13" s="70" t="s">
        <v>33</v>
      </c>
      <c r="D13" s="31" t="s">
        <v>34</v>
      </c>
      <c r="E13" s="31">
        <v>6503</v>
      </c>
      <c r="F13" s="31">
        <v>17.277999999999999</v>
      </c>
      <c r="G13" s="71" t="s">
        <v>27</v>
      </c>
      <c r="H13" s="35"/>
      <c r="I13" s="35"/>
      <c r="J13" s="35"/>
      <c r="K13" s="35"/>
      <c r="L13" s="35"/>
      <c r="M13" s="35"/>
      <c r="N13" s="35">
        <v>1</v>
      </c>
      <c r="O13" s="35"/>
      <c r="P13" s="35"/>
      <c r="Q13" s="35"/>
      <c r="R13" s="35"/>
      <c r="S13" s="46">
        <f t="shared" si="0"/>
        <v>1</v>
      </c>
    </row>
    <row r="14" spans="1:19" s="5" customFormat="1" ht="14.5" hidden="1" x14ac:dyDescent="0.35">
      <c r="A14" s="38"/>
      <c r="B14" s="39"/>
      <c r="C14" s="40"/>
      <c r="D14" s="31"/>
      <c r="E14" s="41"/>
      <c r="F14" s="31"/>
      <c r="G14" s="42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16"/>
    </row>
    <row r="15" spans="1:19" s="5" customFormat="1" ht="14.5" hidden="1" x14ac:dyDescent="0.35">
      <c r="A15" s="38" t="s">
        <v>29</v>
      </c>
      <c r="B15" s="41" t="s">
        <v>24</v>
      </c>
      <c r="C15" s="80" t="s">
        <v>35</v>
      </c>
      <c r="D15" s="31" t="s">
        <v>31</v>
      </c>
      <c r="E15" s="31">
        <v>6502</v>
      </c>
      <c r="F15" s="31">
        <v>17.257999999999999</v>
      </c>
      <c r="G15" s="81" t="s">
        <v>27</v>
      </c>
      <c r="H15" s="35"/>
      <c r="I15" s="35"/>
      <c r="J15" s="35"/>
      <c r="K15" s="35"/>
      <c r="L15" s="35"/>
      <c r="M15" s="35"/>
      <c r="N15" s="35"/>
      <c r="O15" s="35"/>
      <c r="P15" s="35">
        <v>1395164</v>
      </c>
      <c r="Q15" s="35"/>
      <c r="R15" s="35"/>
      <c r="S15" s="16">
        <f>P15</f>
        <v>1395164</v>
      </c>
    </row>
    <row r="16" spans="1:19" s="5" customFormat="1" ht="14.5" hidden="1" x14ac:dyDescent="0.35">
      <c r="A16" s="38" t="s">
        <v>29</v>
      </c>
      <c r="B16" s="41" t="s">
        <v>28</v>
      </c>
      <c r="C16" s="80" t="s">
        <v>35</v>
      </c>
      <c r="D16" s="31" t="s">
        <v>31</v>
      </c>
      <c r="E16" s="31">
        <v>6502</v>
      </c>
      <c r="F16" s="31">
        <v>17.257999999999999</v>
      </c>
      <c r="G16" s="81" t="s">
        <v>27</v>
      </c>
      <c r="H16" s="17"/>
      <c r="I16" s="17"/>
      <c r="J16" s="17"/>
      <c r="K16" s="17"/>
      <c r="L16" s="17"/>
      <c r="M16" s="17"/>
      <c r="N16" s="17"/>
      <c r="O16" s="17"/>
      <c r="P16" s="17">
        <v>1</v>
      </c>
      <c r="Q16" s="17"/>
      <c r="R16" s="17"/>
      <c r="S16" s="16">
        <f t="shared" ref="S16:S18" si="1">P16</f>
        <v>1</v>
      </c>
    </row>
    <row r="17" spans="1:19" s="5" customFormat="1" ht="14.5" hidden="1" x14ac:dyDescent="0.35">
      <c r="A17" s="82" t="s">
        <v>32</v>
      </c>
      <c r="B17" s="41" t="s">
        <v>24</v>
      </c>
      <c r="C17" s="80" t="s">
        <v>36</v>
      </c>
      <c r="D17" s="31" t="s">
        <v>34</v>
      </c>
      <c r="E17" s="31">
        <v>6503</v>
      </c>
      <c r="F17" s="31">
        <v>17.277999999999999</v>
      </c>
      <c r="G17" s="81" t="s">
        <v>27</v>
      </c>
      <c r="H17" s="15"/>
      <c r="I17" s="15"/>
      <c r="J17" s="15"/>
      <c r="K17" s="15"/>
      <c r="L17" s="15"/>
      <c r="M17" s="15"/>
      <c r="N17" s="15"/>
      <c r="O17" s="15"/>
      <c r="P17" s="83">
        <v>844235</v>
      </c>
      <c r="Q17" s="83"/>
      <c r="R17" s="83"/>
      <c r="S17" s="16">
        <f t="shared" si="1"/>
        <v>844235</v>
      </c>
    </row>
    <row r="18" spans="1:19" s="5" customFormat="1" ht="14.5" hidden="1" x14ac:dyDescent="0.35">
      <c r="A18" s="82" t="s">
        <v>32</v>
      </c>
      <c r="B18" s="41" t="s">
        <v>28</v>
      </c>
      <c r="C18" s="80" t="s">
        <v>36</v>
      </c>
      <c r="D18" s="31" t="s">
        <v>34</v>
      </c>
      <c r="E18" s="31">
        <v>6503</v>
      </c>
      <c r="F18" s="31">
        <v>17.277999999999999</v>
      </c>
      <c r="G18" s="81" t="s">
        <v>27</v>
      </c>
      <c r="H18" s="15"/>
      <c r="I18" s="15"/>
      <c r="J18" s="15"/>
      <c r="K18" s="15"/>
      <c r="L18" s="15"/>
      <c r="M18" s="15"/>
      <c r="N18" s="15"/>
      <c r="O18" s="15"/>
      <c r="P18" s="83">
        <v>1</v>
      </c>
      <c r="Q18" s="83"/>
      <c r="R18" s="83"/>
      <c r="S18" s="16">
        <f t="shared" si="1"/>
        <v>1</v>
      </c>
    </row>
    <row r="19" spans="1:19" s="5" customFormat="1" ht="14.5" hidden="1" x14ac:dyDescent="0.35">
      <c r="A19" s="18"/>
      <c r="B19" s="11"/>
      <c r="C19" s="9"/>
      <c r="D19" s="7"/>
      <c r="E19" s="9"/>
      <c r="F19" s="7"/>
      <c r="G19" s="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/>
    </row>
    <row r="20" spans="1:19" s="5" customFormat="1" ht="14.5" hidden="1" x14ac:dyDescent="0.35">
      <c r="A20" s="12"/>
      <c r="B20" s="19"/>
      <c r="C20" s="20"/>
      <c r="D20" s="6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6"/>
    </row>
    <row r="21" spans="1:19" s="5" customFormat="1" ht="15.75" hidden="1" customHeight="1" x14ac:dyDescent="0.35">
      <c r="A21" s="12"/>
      <c r="B21" s="11"/>
      <c r="C21" s="20"/>
      <c r="D21" s="6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6"/>
    </row>
    <row r="22" spans="1:19" s="5" customFormat="1" ht="15.75" hidden="1" customHeight="1" x14ac:dyDescent="0.35">
      <c r="A22" s="18"/>
      <c r="B22" s="1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6"/>
    </row>
    <row r="23" spans="1:19" s="3" customFormat="1" ht="15.75" hidden="1" customHeight="1" x14ac:dyDescent="0.35">
      <c r="A23" s="29" t="s">
        <v>21</v>
      </c>
      <c r="B23" s="39"/>
      <c r="C23" s="44"/>
      <c r="D23" s="44"/>
      <c r="E23" s="45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46"/>
    </row>
    <row r="24" spans="1:19" s="4" customFormat="1" ht="15.75" hidden="1" customHeight="1" x14ac:dyDescent="0.35">
      <c r="A24" s="31" t="s">
        <v>37</v>
      </c>
      <c r="B24" s="39"/>
      <c r="C24" s="44"/>
      <c r="D24" s="44"/>
      <c r="E24" s="45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46"/>
    </row>
    <row r="25" spans="1:19" s="4" customFormat="1" ht="15.65" hidden="1" customHeight="1" x14ac:dyDescent="0.35">
      <c r="A25" s="38"/>
      <c r="B25" s="39"/>
      <c r="C25" s="43"/>
      <c r="D25" s="31"/>
      <c r="E25" s="43"/>
      <c r="F25" s="41"/>
      <c r="G25" s="41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6"/>
    </row>
    <row r="26" spans="1:19" s="5" customFormat="1" ht="15.5" hidden="1" x14ac:dyDescent="0.35">
      <c r="A26" s="33" t="s">
        <v>38</v>
      </c>
      <c r="B26" s="72" t="s">
        <v>39</v>
      </c>
      <c r="C26" s="43" t="s">
        <v>40</v>
      </c>
      <c r="D26" s="48" t="s">
        <v>41</v>
      </c>
      <c r="E26" s="42" t="s">
        <v>42</v>
      </c>
      <c r="F26" s="31" t="s">
        <v>43</v>
      </c>
      <c r="G26" s="31"/>
      <c r="H26" s="49"/>
      <c r="I26" s="49"/>
      <c r="J26" s="49"/>
      <c r="K26" s="49"/>
      <c r="L26" s="49"/>
      <c r="M26" s="67">
        <v>95000</v>
      </c>
      <c r="N26" s="67"/>
      <c r="O26" s="67"/>
      <c r="P26" s="67"/>
      <c r="Q26" s="67"/>
      <c r="R26" s="67"/>
      <c r="S26" s="46">
        <f>SUM(M26)</f>
        <v>95000</v>
      </c>
    </row>
    <row r="27" spans="1:19" s="4" customFormat="1" ht="15.75" hidden="1" customHeight="1" x14ac:dyDescent="0.35">
      <c r="A27" s="33" t="s">
        <v>44</v>
      </c>
      <c r="B27" s="72" t="s">
        <v>39</v>
      </c>
      <c r="C27" s="66" t="s">
        <v>45</v>
      </c>
      <c r="D27" s="48" t="s">
        <v>46</v>
      </c>
      <c r="E27" s="48" t="s">
        <v>47</v>
      </c>
      <c r="F27" s="41" t="s">
        <v>43</v>
      </c>
      <c r="G27" s="41"/>
      <c r="H27" s="47"/>
      <c r="I27" s="47"/>
      <c r="J27" s="47"/>
      <c r="K27" s="47"/>
      <c r="L27" s="77">
        <v>875269.87268800568</v>
      </c>
      <c r="M27" s="77"/>
      <c r="N27" s="77"/>
      <c r="O27" s="77"/>
      <c r="P27" s="77"/>
      <c r="Q27" s="77"/>
      <c r="R27" s="77"/>
      <c r="S27" s="46">
        <f>L27</f>
        <v>875269.87268800568</v>
      </c>
    </row>
    <row r="28" spans="1:19" s="4" customFormat="1" ht="15.65" hidden="1" customHeight="1" x14ac:dyDescent="0.35">
      <c r="A28" s="33"/>
      <c r="B28" s="39"/>
      <c r="C28" s="31"/>
      <c r="D28" s="31"/>
      <c r="E28" s="31"/>
      <c r="F28" s="41"/>
      <c r="G28" s="41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6"/>
    </row>
    <row r="29" spans="1:19" s="4" customFormat="1" ht="15.75" hidden="1" customHeight="1" x14ac:dyDescent="0.35">
      <c r="A29" s="33"/>
      <c r="B29" s="39"/>
      <c r="C29" s="44"/>
      <c r="D29" s="44"/>
      <c r="E29" s="44"/>
      <c r="F29" s="41"/>
      <c r="G29" s="41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6"/>
    </row>
    <row r="30" spans="1:19" s="4" customFormat="1" ht="15.75" hidden="1" customHeight="1" x14ac:dyDescent="0.35">
      <c r="A30" s="38"/>
      <c r="B30" s="39"/>
      <c r="C30" s="43"/>
      <c r="D30" s="31"/>
      <c r="E30" s="43"/>
      <c r="F30" s="41"/>
      <c r="G30" s="41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6"/>
    </row>
    <row r="31" spans="1:19" s="3" customFormat="1" ht="14.5" hidden="1" x14ac:dyDescent="0.35">
      <c r="A31" s="51"/>
      <c r="B31" s="39"/>
      <c r="C31" s="44"/>
      <c r="D31" s="44"/>
      <c r="E31" s="45"/>
      <c r="F31" s="31"/>
      <c r="G31" s="31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6"/>
    </row>
    <row r="32" spans="1:19" s="3" customFormat="1" ht="14.5" hidden="1" x14ac:dyDescent="0.35">
      <c r="A32" s="29" t="s">
        <v>21</v>
      </c>
      <c r="B32" s="39"/>
      <c r="C32" s="44"/>
      <c r="D32" s="44"/>
      <c r="E32" s="45"/>
      <c r="F32" s="31"/>
      <c r="G32" s="31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6"/>
    </row>
    <row r="33" spans="1:20" s="4" customFormat="1" ht="15" hidden="1" x14ac:dyDescent="0.35">
      <c r="A33" s="31" t="s">
        <v>48</v>
      </c>
      <c r="B33" s="39"/>
      <c r="C33" s="44"/>
      <c r="D33" s="44"/>
      <c r="E33" s="45"/>
      <c r="F33" s="31"/>
      <c r="G33" s="31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6"/>
    </row>
    <row r="34" spans="1:20" s="4" customFormat="1" ht="15.5" hidden="1" x14ac:dyDescent="0.35">
      <c r="A34" s="69" t="s">
        <v>49</v>
      </c>
      <c r="B34" s="72" t="s">
        <v>39</v>
      </c>
      <c r="C34" s="31" t="s">
        <v>50</v>
      </c>
      <c r="D34" s="31" t="s">
        <v>51</v>
      </c>
      <c r="E34" s="31" t="s">
        <v>52</v>
      </c>
      <c r="F34" s="31">
        <v>17.225000000000001</v>
      </c>
      <c r="G34" s="73" t="s">
        <v>53</v>
      </c>
      <c r="H34" s="63">
        <f>895657.872399248-1</f>
        <v>895656.87239924795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46"/>
    </row>
    <row r="35" spans="1:20" s="4" customFormat="1" ht="15.5" hidden="1" x14ac:dyDescent="0.35">
      <c r="A35" s="69" t="s">
        <v>49</v>
      </c>
      <c r="B35" s="72" t="s">
        <v>54</v>
      </c>
      <c r="C35" s="31" t="s">
        <v>50</v>
      </c>
      <c r="D35" s="31" t="s">
        <v>51</v>
      </c>
      <c r="E35" s="31" t="s">
        <v>52</v>
      </c>
      <c r="F35" s="31">
        <v>17.225000000000001</v>
      </c>
      <c r="G35" s="73" t="s">
        <v>53</v>
      </c>
      <c r="H35" s="63">
        <v>1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46"/>
    </row>
    <row r="36" spans="1:20" s="4" customFormat="1" ht="15" hidden="1" x14ac:dyDescent="0.35">
      <c r="A36" s="38"/>
      <c r="B36" s="39"/>
      <c r="C36" s="31"/>
      <c r="D36" s="31"/>
      <c r="E36" s="31"/>
      <c r="F36" s="31"/>
      <c r="G36" s="31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6"/>
    </row>
    <row r="37" spans="1:20" s="4" customFormat="1" ht="15" hidden="1" x14ac:dyDescent="0.35">
      <c r="A37" s="38"/>
      <c r="B37" s="39"/>
      <c r="C37" s="31"/>
      <c r="D37" s="31"/>
      <c r="E37" s="31"/>
      <c r="F37" s="31"/>
      <c r="G37" s="31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6"/>
    </row>
    <row r="38" spans="1:20" s="4" customFormat="1" ht="15" hidden="1" x14ac:dyDescent="0.35">
      <c r="A38" s="52"/>
      <c r="B38" s="39"/>
      <c r="C38" s="44"/>
      <c r="D38" s="44"/>
      <c r="E38" s="44"/>
      <c r="F38" s="31"/>
      <c r="G38" s="31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6"/>
    </row>
    <row r="39" spans="1:20" s="3" customFormat="1" ht="14.5" hidden="1" x14ac:dyDescent="0.35">
      <c r="A39" s="29" t="s">
        <v>21</v>
      </c>
      <c r="B39" s="39"/>
      <c r="C39" s="44"/>
      <c r="D39" s="44"/>
      <c r="E39" s="45"/>
      <c r="F39" s="31"/>
      <c r="G39" s="31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6"/>
    </row>
    <row r="40" spans="1:20" s="4" customFormat="1" ht="15" hidden="1" x14ac:dyDescent="0.35">
      <c r="A40" s="31" t="s">
        <v>55</v>
      </c>
      <c r="B40" s="39"/>
      <c r="C40" s="44"/>
      <c r="D40" s="44"/>
      <c r="E40" s="45"/>
      <c r="F40" s="31"/>
      <c r="G40" s="31"/>
      <c r="H40" s="47"/>
      <c r="I40" s="47"/>
      <c r="J40" s="47"/>
      <c r="K40" s="77"/>
      <c r="L40" s="77"/>
      <c r="M40" s="77"/>
      <c r="N40" s="77"/>
      <c r="O40" s="77"/>
      <c r="P40" s="77"/>
      <c r="Q40" s="77"/>
      <c r="R40" s="77"/>
      <c r="S40" s="46"/>
    </row>
    <row r="41" spans="1:20" s="4" customFormat="1" ht="15" hidden="1" x14ac:dyDescent="0.35">
      <c r="A41" s="33" t="s">
        <v>56</v>
      </c>
      <c r="B41" s="41" t="s">
        <v>39</v>
      </c>
      <c r="C41" s="44" t="s">
        <v>57</v>
      </c>
      <c r="D41" s="44" t="s">
        <v>58</v>
      </c>
      <c r="E41" s="45" t="s">
        <v>59</v>
      </c>
      <c r="F41" s="40">
        <v>17.800999999999998</v>
      </c>
      <c r="G41" s="74" t="s">
        <v>60</v>
      </c>
      <c r="H41" s="49"/>
      <c r="I41" s="67">
        <v>24523</v>
      </c>
      <c r="J41" s="67"/>
      <c r="K41" s="67">
        <v>3151.9524799999999</v>
      </c>
      <c r="L41" s="67"/>
      <c r="M41" s="67"/>
      <c r="N41" s="67"/>
      <c r="O41" s="67"/>
      <c r="P41" s="67"/>
      <c r="Q41" s="67"/>
      <c r="R41" s="67"/>
      <c r="S41" s="46">
        <f>SUM(I41:K41)</f>
        <v>27674.95248</v>
      </c>
    </row>
    <row r="42" spans="1:20" s="4" customFormat="1" ht="15" hidden="1" x14ac:dyDescent="0.35">
      <c r="A42" s="33"/>
      <c r="B42" s="39"/>
      <c r="C42" s="44"/>
      <c r="D42" s="44"/>
      <c r="E42" s="45"/>
      <c r="F42" s="40"/>
      <c r="G42" s="40"/>
      <c r="H42" s="49"/>
      <c r="I42" s="49"/>
      <c r="J42" s="49"/>
      <c r="K42" s="67"/>
      <c r="L42" s="67"/>
      <c r="M42" s="67"/>
      <c r="N42" s="67"/>
      <c r="O42" s="67"/>
      <c r="P42" s="67"/>
      <c r="Q42" s="67"/>
      <c r="R42" s="67"/>
      <c r="S42" s="46"/>
    </row>
    <row r="43" spans="1:20" s="4" customFormat="1" ht="15" hidden="1" x14ac:dyDescent="0.35">
      <c r="A43" s="33"/>
      <c r="B43" s="39"/>
      <c r="C43" s="31"/>
      <c r="D43" s="54"/>
      <c r="E43" s="31"/>
      <c r="F43" s="31"/>
      <c r="G43" s="31"/>
      <c r="H43" s="49"/>
      <c r="I43" s="49"/>
      <c r="J43" s="49"/>
      <c r="K43" s="67"/>
      <c r="L43" s="67"/>
      <c r="M43" s="67"/>
      <c r="N43" s="67"/>
      <c r="O43" s="67"/>
      <c r="P43" s="67"/>
      <c r="Q43" s="67"/>
      <c r="R43" s="67"/>
      <c r="S43" s="46"/>
      <c r="T43" s="22"/>
    </row>
    <row r="44" spans="1:20" s="4" customFormat="1" ht="15" hidden="1" x14ac:dyDescent="0.35">
      <c r="A44" s="38"/>
      <c r="B44" s="39"/>
      <c r="C44" s="44"/>
      <c r="D44" s="44"/>
      <c r="E44" s="44"/>
      <c r="F44" s="44"/>
      <c r="G44" s="44"/>
      <c r="H44" s="49"/>
      <c r="I44" s="49"/>
      <c r="J44" s="49"/>
      <c r="K44" s="67"/>
      <c r="L44" s="67"/>
      <c r="M44" s="67"/>
      <c r="N44" s="67"/>
      <c r="O44" s="67"/>
      <c r="P44" s="67"/>
      <c r="Q44" s="67"/>
      <c r="R44" s="67"/>
      <c r="S44" s="46"/>
    </row>
    <row r="45" spans="1:20" s="4" customFormat="1" ht="15" x14ac:dyDescent="0.35">
      <c r="A45" s="52"/>
      <c r="B45" s="39"/>
      <c r="C45" s="31"/>
      <c r="D45" s="31"/>
      <c r="E45" s="31"/>
      <c r="F45" s="44"/>
      <c r="G45" s="44"/>
      <c r="H45" s="49"/>
      <c r="I45" s="49"/>
      <c r="J45" s="49"/>
      <c r="K45" s="67"/>
      <c r="L45" s="67"/>
      <c r="M45" s="67"/>
      <c r="N45" s="67"/>
      <c r="O45" s="67"/>
      <c r="P45" s="67"/>
      <c r="Q45" s="67"/>
      <c r="R45" s="67"/>
      <c r="S45" s="46"/>
    </row>
    <row r="46" spans="1:20" s="4" customFormat="1" ht="15" x14ac:dyDescent="0.35">
      <c r="A46" s="29" t="s">
        <v>21</v>
      </c>
      <c r="B46" s="39"/>
      <c r="C46" s="31"/>
      <c r="D46" s="31"/>
      <c r="E46" s="31"/>
      <c r="F46" s="44"/>
      <c r="G46" s="44"/>
      <c r="H46" s="49"/>
      <c r="I46" s="49"/>
      <c r="J46" s="49"/>
      <c r="K46" s="67"/>
      <c r="L46" s="67"/>
      <c r="M46" s="67"/>
      <c r="N46" s="67"/>
      <c r="O46" s="67"/>
      <c r="P46" s="67"/>
      <c r="Q46" s="67"/>
      <c r="R46" s="67"/>
      <c r="S46" s="46"/>
    </row>
    <row r="47" spans="1:20" s="4" customFormat="1" ht="15" x14ac:dyDescent="0.35">
      <c r="A47" s="31" t="s">
        <v>61</v>
      </c>
      <c r="B47" s="39"/>
      <c r="C47" s="31"/>
      <c r="D47" s="31"/>
      <c r="E47" s="31"/>
      <c r="F47" s="44"/>
      <c r="G47" s="44"/>
      <c r="H47" s="49"/>
      <c r="I47" s="49"/>
      <c r="J47" s="49"/>
      <c r="K47" s="67"/>
      <c r="L47" s="67"/>
      <c r="M47" s="67"/>
      <c r="N47" s="67"/>
      <c r="O47" s="67"/>
      <c r="P47" s="67"/>
      <c r="Q47" s="67"/>
      <c r="R47" s="67"/>
      <c r="S47" s="46"/>
    </row>
    <row r="48" spans="1:20" s="4" customFormat="1" ht="15" hidden="1" x14ac:dyDescent="0.35">
      <c r="A48" s="53" t="s">
        <v>62</v>
      </c>
      <c r="B48" s="34" t="s">
        <v>24</v>
      </c>
      <c r="C48" s="34" t="s">
        <v>63</v>
      </c>
      <c r="D48" s="34" t="s">
        <v>64</v>
      </c>
      <c r="E48" s="34" t="s">
        <v>65</v>
      </c>
      <c r="F48" s="34">
        <v>17.207000000000001</v>
      </c>
      <c r="G48" s="54" t="s">
        <v>66</v>
      </c>
      <c r="H48" s="59"/>
      <c r="I48" s="59"/>
      <c r="J48" s="59"/>
      <c r="K48" s="78"/>
      <c r="L48" s="78"/>
      <c r="M48" s="78"/>
      <c r="N48" s="78"/>
      <c r="O48" s="78">
        <f>1040435.67-1</f>
        <v>1040434.67</v>
      </c>
      <c r="P48" s="78"/>
      <c r="Q48" s="78"/>
      <c r="R48" s="78"/>
      <c r="S48" s="79">
        <f>O48</f>
        <v>1040434.67</v>
      </c>
    </row>
    <row r="49" spans="1:19" s="4" customFormat="1" ht="15" hidden="1" x14ac:dyDescent="0.35">
      <c r="A49" s="37" t="s">
        <v>62</v>
      </c>
      <c r="B49" s="36" t="s">
        <v>28</v>
      </c>
      <c r="C49" s="36" t="s">
        <v>63</v>
      </c>
      <c r="D49" s="36" t="s">
        <v>64</v>
      </c>
      <c r="E49" s="36" t="s">
        <v>65</v>
      </c>
      <c r="F49" s="36">
        <v>17.207000000000001</v>
      </c>
      <c r="G49" s="54" t="s">
        <v>66</v>
      </c>
      <c r="H49" s="59"/>
      <c r="I49" s="59"/>
      <c r="J49" s="59"/>
      <c r="K49" s="78"/>
      <c r="L49" s="78"/>
      <c r="M49" s="78"/>
      <c r="N49" s="78"/>
      <c r="O49" s="78">
        <v>1</v>
      </c>
      <c r="P49" s="78"/>
      <c r="Q49" s="78"/>
      <c r="R49" s="78"/>
      <c r="S49" s="79">
        <f t="shared" ref="S49:S51" si="2">O49</f>
        <v>1</v>
      </c>
    </row>
    <row r="50" spans="1:19" s="4" customFormat="1" ht="15" hidden="1" x14ac:dyDescent="0.35">
      <c r="A50" s="37" t="s">
        <v>67</v>
      </c>
      <c r="B50" s="36" t="s">
        <v>24</v>
      </c>
      <c r="C50" s="36" t="s">
        <v>63</v>
      </c>
      <c r="D50" s="36" t="s">
        <v>64</v>
      </c>
      <c r="E50" s="36" t="s">
        <v>68</v>
      </c>
      <c r="F50" s="36">
        <v>17.207000000000001</v>
      </c>
      <c r="G50" s="54" t="s">
        <v>66</v>
      </c>
      <c r="H50" s="59"/>
      <c r="I50" s="59"/>
      <c r="J50" s="59"/>
      <c r="K50" s="78"/>
      <c r="L50" s="78"/>
      <c r="M50" s="78"/>
      <c r="N50" s="78"/>
      <c r="O50" s="78">
        <f>89593.02-1</f>
        <v>89592.02</v>
      </c>
      <c r="P50" s="78"/>
      <c r="Q50" s="78"/>
      <c r="R50" s="78"/>
      <c r="S50" s="79">
        <f t="shared" si="2"/>
        <v>89592.02</v>
      </c>
    </row>
    <row r="51" spans="1:19" s="4" customFormat="1" ht="15" hidden="1" x14ac:dyDescent="0.35">
      <c r="A51" s="37" t="s">
        <v>67</v>
      </c>
      <c r="B51" s="36" t="s">
        <v>28</v>
      </c>
      <c r="C51" s="36" t="s">
        <v>63</v>
      </c>
      <c r="D51" s="36" t="s">
        <v>64</v>
      </c>
      <c r="E51" s="36" t="s">
        <v>68</v>
      </c>
      <c r="F51" s="36">
        <v>17.207000000000001</v>
      </c>
      <c r="G51" s="54" t="s">
        <v>66</v>
      </c>
      <c r="H51" s="59"/>
      <c r="I51" s="59"/>
      <c r="J51" s="59"/>
      <c r="K51" s="78"/>
      <c r="L51" s="78"/>
      <c r="M51" s="78"/>
      <c r="N51" s="78"/>
      <c r="O51" s="78">
        <v>1</v>
      </c>
      <c r="P51" s="78"/>
      <c r="Q51" s="78"/>
      <c r="R51" s="78"/>
      <c r="S51" s="79">
        <f t="shared" si="2"/>
        <v>1</v>
      </c>
    </row>
    <row r="52" spans="1:19" s="4" customFormat="1" ht="15" hidden="1" x14ac:dyDescent="0.35">
      <c r="A52" s="53" t="s">
        <v>62</v>
      </c>
      <c r="B52" s="34" t="s">
        <v>69</v>
      </c>
      <c r="C52" s="34" t="s">
        <v>70</v>
      </c>
      <c r="D52" s="34" t="s">
        <v>64</v>
      </c>
      <c r="E52" s="34" t="s">
        <v>65</v>
      </c>
      <c r="F52" s="34">
        <v>17.207000000000001</v>
      </c>
      <c r="G52" s="54" t="s">
        <v>66</v>
      </c>
      <c r="H52" s="60"/>
      <c r="I52" s="60"/>
      <c r="J52" s="60">
        <v>14272.98</v>
      </c>
      <c r="K52" s="67"/>
      <c r="L52" s="67"/>
      <c r="M52" s="67"/>
      <c r="N52" s="67"/>
      <c r="O52" s="67"/>
      <c r="P52" s="67"/>
      <c r="Q52" s="67"/>
      <c r="R52" s="67"/>
      <c r="S52" s="46">
        <f>J52</f>
        <v>14272.98</v>
      </c>
    </row>
    <row r="53" spans="1:19" s="4" customFormat="1" ht="15" hidden="1" x14ac:dyDescent="0.35">
      <c r="A53" s="32" t="s">
        <v>71</v>
      </c>
      <c r="B53" s="41" t="s">
        <v>24</v>
      </c>
      <c r="C53" s="86" t="s">
        <v>72</v>
      </c>
      <c r="D53" s="86" t="s">
        <v>73</v>
      </c>
      <c r="E53" s="31" t="s">
        <v>74</v>
      </c>
      <c r="F53" s="34"/>
      <c r="G53" s="54"/>
      <c r="H53" s="60"/>
      <c r="I53" s="60"/>
      <c r="J53" s="60"/>
      <c r="K53" s="67"/>
      <c r="L53" s="67"/>
      <c r="M53" s="67"/>
      <c r="N53" s="67"/>
      <c r="O53" s="67"/>
      <c r="P53" s="67"/>
      <c r="Q53" s="67">
        <v>38229.300000000003</v>
      </c>
      <c r="R53" s="67"/>
      <c r="S53" s="46">
        <f>Q53</f>
        <v>38229.300000000003</v>
      </c>
    </row>
    <row r="54" spans="1:19" s="4" customFormat="1" ht="15" hidden="1" x14ac:dyDescent="0.35">
      <c r="A54" s="32" t="s">
        <v>75</v>
      </c>
      <c r="B54" s="41" t="s">
        <v>24</v>
      </c>
      <c r="C54" s="87" t="s">
        <v>76</v>
      </c>
      <c r="D54" s="87" t="s">
        <v>77</v>
      </c>
      <c r="E54" s="31" t="s">
        <v>78</v>
      </c>
      <c r="F54" s="34"/>
      <c r="G54" s="54"/>
      <c r="H54" s="60"/>
      <c r="I54" s="60"/>
      <c r="J54" s="60"/>
      <c r="K54" s="67"/>
      <c r="L54" s="67"/>
      <c r="M54" s="67"/>
      <c r="N54" s="67"/>
      <c r="O54" s="67"/>
      <c r="P54" s="67"/>
      <c r="Q54" s="67">
        <v>1610</v>
      </c>
      <c r="R54" s="67"/>
      <c r="S54" s="46">
        <f>Q54</f>
        <v>1610</v>
      </c>
    </row>
    <row r="55" spans="1:19" s="4" customFormat="1" ht="15" x14ac:dyDescent="0.35">
      <c r="A55" s="32" t="s">
        <v>105</v>
      </c>
      <c r="B55" s="41" t="s">
        <v>24</v>
      </c>
      <c r="C55" s="90" t="s">
        <v>106</v>
      </c>
      <c r="D55" s="90" t="s">
        <v>107</v>
      </c>
      <c r="E55" s="31" t="s">
        <v>108</v>
      </c>
      <c r="F55" s="34"/>
      <c r="G55" s="54"/>
      <c r="H55" s="60"/>
      <c r="I55" s="60"/>
      <c r="J55" s="60"/>
      <c r="K55" s="67"/>
      <c r="L55" s="67"/>
      <c r="M55" s="67"/>
      <c r="N55" s="67"/>
      <c r="O55" s="67"/>
      <c r="P55" s="67"/>
      <c r="Q55" s="67"/>
      <c r="R55" s="67">
        <v>28671.98</v>
      </c>
      <c r="S55" s="46">
        <f>R55</f>
        <v>28671.98</v>
      </c>
    </row>
    <row r="56" spans="1:19" s="4" customFormat="1" ht="15" x14ac:dyDescent="0.35">
      <c r="A56" s="53"/>
      <c r="B56" s="34"/>
      <c r="C56" s="34"/>
      <c r="D56" s="34"/>
      <c r="E56" s="34"/>
      <c r="F56" s="34"/>
      <c r="G56" s="54"/>
      <c r="H56" s="60"/>
      <c r="I56" s="60"/>
      <c r="J56" s="60"/>
      <c r="K56" s="67"/>
      <c r="L56" s="67"/>
      <c r="M56" s="67"/>
      <c r="N56" s="67"/>
      <c r="O56" s="67"/>
      <c r="P56" s="67"/>
      <c r="Q56" s="67"/>
      <c r="R56" s="67"/>
      <c r="S56" s="46"/>
    </row>
    <row r="57" spans="1:19" s="5" customFormat="1" ht="14.5" x14ac:dyDescent="0.35">
      <c r="A57" s="32"/>
      <c r="B57" s="39"/>
      <c r="C57" s="85"/>
      <c r="D57" s="31"/>
      <c r="E57" s="31"/>
      <c r="F57" s="31"/>
      <c r="G57" s="41"/>
      <c r="H57" s="61"/>
      <c r="I57" s="61"/>
      <c r="J57" s="61"/>
      <c r="K57" s="67"/>
      <c r="L57" s="67"/>
      <c r="M57" s="67"/>
      <c r="N57" s="67"/>
      <c r="O57" s="67"/>
      <c r="P57" s="67"/>
      <c r="Q57" s="67"/>
      <c r="R57" s="67"/>
      <c r="S57" s="46">
        <f>SUM(H57:H57)</f>
        <v>0</v>
      </c>
    </row>
    <row r="58" spans="1:19" s="4" customFormat="1" ht="15" x14ac:dyDescent="0.35">
      <c r="A58" s="32"/>
      <c r="B58" s="50"/>
      <c r="C58" s="31"/>
      <c r="D58" s="31"/>
      <c r="E58" s="31"/>
      <c r="F58" s="55"/>
      <c r="G58" s="41"/>
      <c r="H58" s="60"/>
      <c r="I58" s="60"/>
      <c r="J58" s="60"/>
      <c r="K58" s="67"/>
      <c r="L58" s="67"/>
      <c r="M58" s="67"/>
      <c r="N58" s="67"/>
      <c r="O58" s="67"/>
      <c r="P58" s="67"/>
      <c r="Q58" s="67"/>
      <c r="R58" s="67"/>
      <c r="S58" s="46"/>
    </row>
    <row r="59" spans="1:19" s="4" customFormat="1" ht="18" x14ac:dyDescent="0.4">
      <c r="A59" s="56" t="s">
        <v>79</v>
      </c>
      <c r="B59" s="52"/>
      <c r="C59" s="57"/>
      <c r="D59" s="57"/>
      <c r="E59" s="57"/>
      <c r="F59" s="57"/>
      <c r="G59" s="57"/>
      <c r="H59" s="58">
        <f>SUM(H6:H57)</f>
        <v>895657.87239924795</v>
      </c>
      <c r="I59" s="58">
        <f>SUM(I40:I43)</f>
        <v>24523</v>
      </c>
      <c r="J59" s="58">
        <f>SUM(J47:J52)</f>
        <v>14272.98</v>
      </c>
      <c r="K59" s="58">
        <f>SUM(K39:K45)</f>
        <v>3151.9524799999999</v>
      </c>
      <c r="L59" s="58">
        <f>SUM(L25:L28)</f>
        <v>875269.87268800568</v>
      </c>
      <c r="M59" s="58">
        <f>SUM(M24:M30)</f>
        <v>95000</v>
      </c>
      <c r="N59" s="58">
        <f>SUM(N6:N13)</f>
        <v>2786646</v>
      </c>
      <c r="O59" s="58">
        <f>SUM(O48:O51)</f>
        <v>1130028.69</v>
      </c>
      <c r="P59" s="58">
        <f>SUM(P15:P18)</f>
        <v>2239401</v>
      </c>
      <c r="Q59" s="58">
        <f>SUM(Q46:Q57)</f>
        <v>39839.300000000003</v>
      </c>
      <c r="R59" s="58">
        <f>SUM(R47:R56)</f>
        <v>28671.98</v>
      </c>
      <c r="S59" s="46"/>
    </row>
    <row r="60" spans="1:19" s="4" customFormat="1" ht="18.5" x14ac:dyDescent="0.45">
      <c r="A60" s="23"/>
      <c r="C60" s="24"/>
      <c r="D60" s="24"/>
      <c r="E60" s="24"/>
      <c r="F60" s="24"/>
      <c r="G60" s="24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6"/>
    </row>
    <row r="61" spans="1:19" ht="15" x14ac:dyDescent="0.35">
      <c r="A61" s="65" t="s">
        <v>80</v>
      </c>
      <c r="B61" s="4"/>
    </row>
    <row r="62" spans="1:19" ht="14.5" hidden="1" x14ac:dyDescent="0.35">
      <c r="A62" s="64" t="s">
        <v>81</v>
      </c>
    </row>
    <row r="63" spans="1:19" ht="14.5" hidden="1" x14ac:dyDescent="0.35">
      <c r="A63" s="64" t="s">
        <v>82</v>
      </c>
    </row>
    <row r="64" spans="1:19" ht="14.5" hidden="1" x14ac:dyDescent="0.35">
      <c r="A64" s="64" t="s">
        <v>83</v>
      </c>
    </row>
    <row r="65" spans="1:3" ht="14.5" hidden="1" x14ac:dyDescent="0.35">
      <c r="A65" s="68" t="s">
        <v>84</v>
      </c>
    </row>
    <row r="66" spans="1:3" ht="14.5" hidden="1" x14ac:dyDescent="0.35">
      <c r="A66" s="64" t="s">
        <v>85</v>
      </c>
      <c r="C66" s="28"/>
    </row>
    <row r="67" spans="1:3" ht="14.5" hidden="1" x14ac:dyDescent="0.35">
      <c r="A67" s="68" t="s">
        <v>86</v>
      </c>
    </row>
    <row r="68" spans="1:3" hidden="1" x14ac:dyDescent="0.3">
      <c r="A68" s="76" t="s">
        <v>87</v>
      </c>
      <c r="B68" s="75"/>
    </row>
    <row r="69" spans="1:3" ht="14.5" hidden="1" x14ac:dyDescent="0.35">
      <c r="A69" s="64" t="s">
        <v>88</v>
      </c>
    </row>
    <row r="70" spans="1:3" ht="14.5" hidden="1" x14ac:dyDescent="0.35">
      <c r="A70" s="68" t="s">
        <v>84</v>
      </c>
    </row>
    <row r="71" spans="1:3" ht="14.5" hidden="1" x14ac:dyDescent="0.35">
      <c r="A71" s="64" t="s">
        <v>89</v>
      </c>
    </row>
    <row r="72" spans="1:3" ht="14.5" hidden="1" x14ac:dyDescent="0.35">
      <c r="A72" s="68" t="s">
        <v>90</v>
      </c>
    </row>
    <row r="73" spans="1:3" ht="14.5" hidden="1" x14ac:dyDescent="0.35">
      <c r="A73" s="64" t="s">
        <v>91</v>
      </c>
    </row>
    <row r="74" spans="1:3" ht="14.5" hidden="1" x14ac:dyDescent="0.35">
      <c r="A74" s="68" t="s">
        <v>92</v>
      </c>
    </row>
    <row r="75" spans="1:3" ht="14.5" hidden="1" x14ac:dyDescent="0.35">
      <c r="A75" s="64" t="s">
        <v>93</v>
      </c>
    </row>
    <row r="76" spans="1:3" ht="14.5" hidden="1" x14ac:dyDescent="0.35">
      <c r="A76" s="68" t="s">
        <v>94</v>
      </c>
    </row>
    <row r="77" spans="1:3" ht="14.5" hidden="1" x14ac:dyDescent="0.35">
      <c r="A77" s="64" t="s">
        <v>95</v>
      </c>
    </row>
    <row r="78" spans="1:3" ht="14.5" hidden="1" x14ac:dyDescent="0.35">
      <c r="A78" s="68" t="s">
        <v>96</v>
      </c>
    </row>
    <row r="79" spans="1:3" ht="14.5" hidden="1" x14ac:dyDescent="0.35">
      <c r="A79" s="64" t="s">
        <v>97</v>
      </c>
    </row>
    <row r="80" spans="1:3" ht="14.5" hidden="1" x14ac:dyDescent="0.35">
      <c r="A80" s="68" t="s">
        <v>94</v>
      </c>
    </row>
    <row r="81" spans="1:1" ht="14.5" hidden="1" x14ac:dyDescent="0.35">
      <c r="A81" s="64" t="s">
        <v>98</v>
      </c>
    </row>
    <row r="82" spans="1:1" ht="14.5" hidden="1" x14ac:dyDescent="0.35">
      <c r="A82" s="68" t="s">
        <v>99</v>
      </c>
    </row>
    <row r="83" spans="1:1" ht="14.5" x14ac:dyDescent="0.35">
      <c r="A83" s="64" t="s">
        <v>109</v>
      </c>
    </row>
    <row r="84" spans="1:1" ht="14.5" x14ac:dyDescent="0.35">
      <c r="A84" s="68" t="s">
        <v>99</v>
      </c>
    </row>
    <row r="92" spans="1:1" ht="14.5" x14ac:dyDescent="0.35">
      <c r="A92" s="5" t="s">
        <v>100</v>
      </c>
    </row>
    <row r="93" spans="1:1" ht="14.5" x14ac:dyDescent="0.35">
      <c r="A93" s="5" t="s">
        <v>101</v>
      </c>
    </row>
    <row r="94" spans="1:1" ht="14.5" x14ac:dyDescent="0.35">
      <c r="A94" s="5" t="s">
        <v>102</v>
      </c>
    </row>
    <row r="95" spans="1:1" ht="14.5" x14ac:dyDescent="0.35">
      <c r="A95" s="5" t="s">
        <v>103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D0D3BF-74A2-4CBC-B806-5F55061DF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2025-12-26T12:47:09Z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