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FAF18DFB-7AC9-4424-A393-7B8C95263F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2" l="1"/>
  <c r="R54" i="2"/>
  <c r="R53" i="2"/>
  <c r="P59" i="2"/>
  <c r="R16" i="2"/>
  <c r="R17" i="2"/>
  <c r="R18" i="2"/>
  <c r="R15" i="2"/>
  <c r="R49" i="2"/>
  <c r="R51" i="2"/>
  <c r="O50" i="2"/>
  <c r="R50" i="2" s="1"/>
  <c r="O48" i="2"/>
  <c r="R48" i="2" s="1"/>
  <c r="R9" i="2"/>
  <c r="R10" i="2"/>
  <c r="R11" i="2"/>
  <c r="R12" i="2"/>
  <c r="R13" i="2"/>
  <c r="R8" i="2"/>
  <c r="N59" i="2"/>
  <c r="R26" i="2"/>
  <c r="M59" i="2"/>
  <c r="R27" i="2"/>
  <c r="L59" i="2"/>
  <c r="K59" i="2"/>
  <c r="R41" i="2"/>
  <c r="R52" i="2"/>
  <c r="J59" i="2"/>
  <c r="I59" i="2"/>
  <c r="H34" i="2"/>
  <c r="R57" i="2"/>
  <c r="O59" i="2" l="1"/>
  <c r="H59" i="2"/>
</calcChain>
</file>

<file path=xl/sharedStrings.xml><?xml version="1.0" encoding="utf-8"?>
<sst xmlns="http://schemas.openxmlformats.org/spreadsheetml/2006/main" count="178" uniqueCount="104">
  <si>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</si>
  <si>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</si>
  <si>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</si>
  <si>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</si>
  <si>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</si>
  <si>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</si>
  <si>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</si>
  <si>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</si>
  <si>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</si>
  <si>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</si>
  <si>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</si>
  <si>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</si>
  <si>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</si>
  <si>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</si>
  <si>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</si>
  <si>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</si>
  <si>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</si>
  <si>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</si>
  <si>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</si>
  <si>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</si>
  <si>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</si>
  <si>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</si>
  <si>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</si>
  <si>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</si>
  <si>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</si>
  <si>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</si>
  <si>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</si>
  <si>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</si>
  <si>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</si>
  <si>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</si>
  <si>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</si>
  <si>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</si>
  <si>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</si>
  <si>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</si>
  <si>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</si>
  <si>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</si>
  <si>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</si>
  <si>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</si>
  <si>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</si>
  <si>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</si>
  <si>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</si>
  <si>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</si>
  <si>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</si>
  <si>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</si>
  <si>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</si>
  <si>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</si>
  <si>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</si>
  <si>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</si>
  <si>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</si>
  <si>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</si>
  <si>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</si>
  <si>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</si>
  <si>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</si>
  <si>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</si>
  <si>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</si>
  <si>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</si>
  <si>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</si>
  <si>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</si>
  <si>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</si>
  <si>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</si>
  <si>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</si>
  <si>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</si>
  <si>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</si>
  <si>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</si>
  <si>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</si>
  <si>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</si>
  <si>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</si>
  <si>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</si>
  <si>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</si>
  <si>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</si>
  <si>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</si>
  <si>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</si>
  <si>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</si>
  <si>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</si>
  <si>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</si>
  <si>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</si>
  <si>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</si>
  <si>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</si>
  <si>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</si>
  <si>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</si>
  <si>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</si>
  <si>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</si>
  <si>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</si>
  <si>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</si>
  <si>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</si>
  <si>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</si>
  <si>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</si>
  <si>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</si>
  <si>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BUDGET #8 FY26 OCT 27 2025</t>
  </si>
  <si>
    <t>VENDOR CUSTOMER CODE</t>
  </si>
  <si>
    <t>VC000192075</t>
  </si>
  <si>
    <t>UEI #</t>
  </si>
  <si>
    <t>LIDLU7EA4SK1</t>
  </si>
  <si>
    <t>BUDGET #9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</si>
  <si>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</si>
  <si>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</si>
  <si>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</si>
  <si>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</si>
  <si>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</si>
  <si>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</si>
  <si>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</si>
  <si>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</si>
  <si>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TO ADD PARTNER FUNDS</t>
  </si>
  <si>
    <t>BUDGET #9 FY26 DEC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</si>
</sst>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23" fillId="0" borderId="0" xfId="0" applyFont="1"/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0" xfId="0" applyFont="1"/>
    <xf numFmtId="0" fontId="14" fillId="0" borderId="4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46" zoomScale="120" zoomScaleNormal="120" workbookViewId="0">
      <selection activeCell="B81" sqref="B81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6" width="20.54296875" style="1" hidden="1" customWidth="1"/>
    <col min="17" max="17" width="20.54296875" style="1" customWidth="1"/>
    <col min="18" max="18" width="14.453125" style="8" hidden="1" customWidth="1"/>
    <col min="19" max="19" width="17" style="2" customWidth="1"/>
    <col min="20" max="20" width="13.7265625" style="2" customWidth="1"/>
    <col min="21" max="16384" width="9.1796875" style="2"/>
  </cols>
  <sheetData>
    <row r="1" spans="1:18" ht="20.5" x14ac:dyDescent="0.45">
      <c r="A1" s="2" t="s">
        <v>0</v>
      </c>
      <c r="B1" s="85" t="s">
        <v>1</v>
      </c>
      <c r="C1" s="86"/>
      <c r="D1" s="86"/>
      <c r="E1" s="86"/>
      <c r="F1" s="86"/>
      <c r="G1" s="86"/>
      <c r="H1" s="86"/>
      <c r="I1" s="80"/>
      <c r="J1" s="80"/>
      <c r="K1" s="80"/>
      <c r="L1" s="80"/>
      <c r="M1" s="80"/>
      <c r="N1" s="80"/>
      <c r="O1" s="80"/>
      <c r="P1" s="80"/>
      <c r="Q1" s="80"/>
    </row>
    <row r="2" spans="1:18" ht="21" x14ac:dyDescent="0.5">
      <c r="B2" s="13"/>
      <c r="C2" s="13"/>
      <c r="D2" s="13"/>
      <c r="E2" s="27"/>
      <c r="F2" s="27"/>
      <c r="G2" s="27"/>
    </row>
    <row r="3" spans="1:18" ht="20.5" x14ac:dyDescent="0.45">
      <c r="A3" s="62" t="s">
        <v>2</v>
      </c>
      <c r="B3" s="62" t="s">
        <v>3</v>
      </c>
      <c r="C3" s="10"/>
    </row>
    <row r="4" spans="1:18" ht="21" x14ac:dyDescent="0.5">
      <c r="A4" s="13"/>
      <c r="B4" s="14"/>
      <c r="C4" s="10"/>
    </row>
    <row r="5" spans="1:18" s="66" customFormat="1" ht="29" x14ac:dyDescent="0.3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93</v>
      </c>
      <c r="R5" s="46" t="s">
        <v>19</v>
      </c>
    </row>
    <row r="6" spans="1:18" s="5" customFormat="1" ht="14.5" hidden="1" x14ac:dyDescent="0.35">
      <c r="A6" s="29" t="s">
        <v>20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29"/>
      <c r="R6" s="16"/>
    </row>
    <row r="7" spans="1:18" s="5" customFormat="1" ht="14.5" hidden="1" x14ac:dyDescent="0.35">
      <c r="A7" s="31" t="s">
        <v>21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29"/>
      <c r="R7" s="16"/>
    </row>
    <row r="8" spans="1:18" s="5" customFormat="1" ht="14.5" hidden="1" x14ac:dyDescent="0.35">
      <c r="A8" s="33" t="s">
        <v>22</v>
      </c>
      <c r="B8" s="31" t="s">
        <v>23</v>
      </c>
      <c r="C8" s="70" t="s">
        <v>24</v>
      </c>
      <c r="D8" s="31" t="s">
        <v>25</v>
      </c>
      <c r="E8" s="31">
        <v>6501</v>
      </c>
      <c r="F8" s="31">
        <v>17.259</v>
      </c>
      <c r="G8" s="71" t="s">
        <v>26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35"/>
      <c r="R8" s="46">
        <f>N8</f>
        <v>2220411</v>
      </c>
    </row>
    <row r="9" spans="1:18" s="5" customFormat="1" ht="14.5" hidden="1" x14ac:dyDescent="0.35">
      <c r="A9" s="33" t="s">
        <v>22</v>
      </c>
      <c r="B9" s="31" t="s">
        <v>27</v>
      </c>
      <c r="C9" s="70" t="s">
        <v>24</v>
      </c>
      <c r="D9" s="31" t="s">
        <v>25</v>
      </c>
      <c r="E9" s="31">
        <v>6501</v>
      </c>
      <c r="F9" s="31">
        <v>17.259</v>
      </c>
      <c r="G9" s="71" t="s">
        <v>26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35"/>
      <c r="R9" s="46">
        <f t="shared" ref="R9:R13" si="0">N9</f>
        <v>1</v>
      </c>
    </row>
    <row r="10" spans="1:18" s="5" customFormat="1" ht="14.5" hidden="1" x14ac:dyDescent="0.35">
      <c r="A10" s="53" t="s">
        <v>28</v>
      </c>
      <c r="B10" s="31" t="s">
        <v>23</v>
      </c>
      <c r="C10" s="70" t="s">
        <v>29</v>
      </c>
      <c r="D10" s="31" t="s">
        <v>30</v>
      </c>
      <c r="E10" s="31">
        <v>6502</v>
      </c>
      <c r="F10" s="31">
        <v>17.257999999999999</v>
      </c>
      <c r="G10" s="71" t="s">
        <v>26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35"/>
      <c r="R10" s="46">
        <f t="shared" si="0"/>
        <v>337129</v>
      </c>
    </row>
    <row r="11" spans="1:18" s="5" customFormat="1" ht="14.5" hidden="1" x14ac:dyDescent="0.35">
      <c r="A11" s="53" t="s">
        <v>28</v>
      </c>
      <c r="B11" s="31" t="s">
        <v>27</v>
      </c>
      <c r="C11" s="70" t="s">
        <v>29</v>
      </c>
      <c r="D11" s="31" t="s">
        <v>30</v>
      </c>
      <c r="E11" s="31">
        <v>6502</v>
      </c>
      <c r="F11" s="31">
        <v>17.257999999999999</v>
      </c>
      <c r="G11" s="71" t="s">
        <v>26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35"/>
      <c r="R11" s="46">
        <f t="shared" si="0"/>
        <v>1</v>
      </c>
    </row>
    <row r="12" spans="1:18" s="5" customFormat="1" ht="14.5" hidden="1" x14ac:dyDescent="0.35">
      <c r="A12" s="53" t="s">
        <v>31</v>
      </c>
      <c r="B12" s="31" t="s">
        <v>23</v>
      </c>
      <c r="C12" s="70" t="s">
        <v>32</v>
      </c>
      <c r="D12" s="31" t="s">
        <v>33</v>
      </c>
      <c r="E12" s="31">
        <v>6503</v>
      </c>
      <c r="F12" s="31">
        <v>17.277999999999999</v>
      </c>
      <c r="G12" s="71" t="s">
        <v>26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35"/>
      <c r="R12" s="46">
        <f t="shared" si="0"/>
        <v>229103</v>
      </c>
    </row>
    <row r="13" spans="1:18" s="5" customFormat="1" ht="14.5" hidden="1" x14ac:dyDescent="0.35">
      <c r="A13" s="53" t="s">
        <v>31</v>
      </c>
      <c r="B13" s="31" t="s">
        <v>27</v>
      </c>
      <c r="C13" s="70" t="s">
        <v>32</v>
      </c>
      <c r="D13" s="31" t="s">
        <v>33</v>
      </c>
      <c r="E13" s="31">
        <v>6503</v>
      </c>
      <c r="F13" s="31">
        <v>17.277999999999999</v>
      </c>
      <c r="G13" s="71" t="s">
        <v>26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35"/>
      <c r="R13" s="46">
        <f t="shared" si="0"/>
        <v>1</v>
      </c>
    </row>
    <row r="14" spans="1:18" s="5" customFormat="1" ht="14.5" hidden="1" x14ac:dyDescent="0.35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16"/>
    </row>
    <row r="15" spans="1:18" s="5" customFormat="1" ht="14.5" hidden="1" x14ac:dyDescent="0.35">
      <c r="A15" s="38" t="s">
        <v>28</v>
      </c>
      <c r="B15" s="41" t="s">
        <v>23</v>
      </c>
      <c r="C15" s="81" t="s">
        <v>34</v>
      </c>
      <c r="D15" s="31" t="s">
        <v>30</v>
      </c>
      <c r="E15" s="31">
        <v>6502</v>
      </c>
      <c r="F15" s="31">
        <v>17.257999999999999</v>
      </c>
      <c r="G15" s="82" t="s">
        <v>26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35"/>
      <c r="R15" s="16">
        <f>P15</f>
        <v>1395164</v>
      </c>
    </row>
    <row r="16" spans="1:18" s="5" customFormat="1" ht="14.5" hidden="1" x14ac:dyDescent="0.35">
      <c r="A16" s="38" t="s">
        <v>28</v>
      </c>
      <c r="B16" s="41" t="s">
        <v>27</v>
      </c>
      <c r="C16" s="81" t="s">
        <v>34</v>
      </c>
      <c r="D16" s="31" t="s">
        <v>30</v>
      </c>
      <c r="E16" s="31">
        <v>6502</v>
      </c>
      <c r="F16" s="31">
        <v>17.257999999999999</v>
      </c>
      <c r="G16" s="82" t="s">
        <v>26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6">
        <f t="shared" ref="R16:R18" si="1">P16</f>
        <v>1</v>
      </c>
    </row>
    <row r="17" spans="1:18" s="5" customFormat="1" ht="14.5" hidden="1" x14ac:dyDescent="0.35">
      <c r="A17" s="83" t="s">
        <v>31</v>
      </c>
      <c r="B17" s="41" t="s">
        <v>23</v>
      </c>
      <c r="C17" s="81" t="s">
        <v>35</v>
      </c>
      <c r="D17" s="31" t="s">
        <v>33</v>
      </c>
      <c r="E17" s="31">
        <v>6503</v>
      </c>
      <c r="F17" s="31">
        <v>17.277999999999999</v>
      </c>
      <c r="G17" s="82" t="s">
        <v>26</v>
      </c>
      <c r="H17" s="15"/>
      <c r="I17" s="15"/>
      <c r="J17" s="15"/>
      <c r="K17" s="15"/>
      <c r="L17" s="15"/>
      <c r="M17" s="15"/>
      <c r="N17" s="15"/>
      <c r="O17" s="15"/>
      <c r="P17" s="84">
        <v>844235</v>
      </c>
      <c r="Q17" s="84"/>
      <c r="R17" s="16">
        <f t="shared" si="1"/>
        <v>844235</v>
      </c>
    </row>
    <row r="18" spans="1:18" s="5" customFormat="1" ht="14.5" hidden="1" x14ac:dyDescent="0.35">
      <c r="A18" s="83" t="s">
        <v>31</v>
      </c>
      <c r="B18" s="41" t="s">
        <v>27</v>
      </c>
      <c r="C18" s="81" t="s">
        <v>35</v>
      </c>
      <c r="D18" s="31" t="s">
        <v>33</v>
      </c>
      <c r="E18" s="31">
        <v>6503</v>
      </c>
      <c r="F18" s="31">
        <v>17.277999999999999</v>
      </c>
      <c r="G18" s="82" t="s">
        <v>26</v>
      </c>
      <c r="H18" s="15"/>
      <c r="I18" s="15"/>
      <c r="J18" s="15"/>
      <c r="K18" s="15"/>
      <c r="L18" s="15"/>
      <c r="M18" s="15"/>
      <c r="N18" s="15"/>
      <c r="O18" s="15"/>
      <c r="P18" s="84">
        <v>1</v>
      </c>
      <c r="Q18" s="84"/>
      <c r="R18" s="16">
        <f t="shared" si="1"/>
        <v>1</v>
      </c>
    </row>
    <row r="19" spans="1:18" s="5" customFormat="1" ht="14.5" hidden="1" x14ac:dyDescent="0.35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</row>
    <row r="20" spans="1:18" s="5" customFormat="1" ht="14.5" hidden="1" x14ac:dyDescent="0.35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</row>
    <row r="21" spans="1:18" s="5" customFormat="1" ht="15.75" hidden="1" customHeight="1" x14ac:dyDescent="0.35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</row>
    <row r="22" spans="1:18" s="5" customFormat="1" ht="15.75" hidden="1" customHeight="1" x14ac:dyDescent="0.35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</row>
    <row r="23" spans="1:18" s="3" customFormat="1" ht="15.75" hidden="1" customHeight="1" x14ac:dyDescent="0.35">
      <c r="A23" s="29" t="s">
        <v>20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46"/>
    </row>
    <row r="24" spans="1:18" s="4" customFormat="1" ht="15.75" hidden="1" customHeight="1" x14ac:dyDescent="0.35">
      <c r="A24" s="31" t="s">
        <v>36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46"/>
    </row>
    <row r="25" spans="1:18" s="4" customFormat="1" ht="15.65" hidden="1" customHeight="1" x14ac:dyDescent="0.35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6"/>
    </row>
    <row r="26" spans="1:18" s="5" customFormat="1" ht="15.5" hidden="1" x14ac:dyDescent="0.35">
      <c r="A26" s="33" t="s">
        <v>37</v>
      </c>
      <c r="B26" s="72" t="s">
        <v>38</v>
      </c>
      <c r="C26" s="43" t="s">
        <v>39</v>
      </c>
      <c r="D26" s="48" t="s">
        <v>40</v>
      </c>
      <c r="E26" s="42" t="s">
        <v>41</v>
      </c>
      <c r="F26" s="31" t="s">
        <v>42</v>
      </c>
      <c r="G26" s="31"/>
      <c r="H26" s="49"/>
      <c r="I26" s="49"/>
      <c r="J26" s="49"/>
      <c r="K26" s="49"/>
      <c r="L26" s="49"/>
      <c r="M26" s="67">
        <v>95000</v>
      </c>
      <c r="N26" s="67"/>
      <c r="O26" s="67"/>
      <c r="P26" s="67"/>
      <c r="Q26" s="67"/>
      <c r="R26" s="46">
        <f>SUM(M26)</f>
        <v>95000</v>
      </c>
    </row>
    <row r="27" spans="1:18" s="4" customFormat="1" ht="15.75" hidden="1" customHeight="1" x14ac:dyDescent="0.35">
      <c r="A27" s="33" t="s">
        <v>43</v>
      </c>
      <c r="B27" s="72" t="s">
        <v>38</v>
      </c>
      <c r="C27" s="66" t="s">
        <v>44</v>
      </c>
      <c r="D27" s="48" t="s">
        <v>45</v>
      </c>
      <c r="E27" s="48" t="s">
        <v>46</v>
      </c>
      <c r="F27" s="41" t="s">
        <v>42</v>
      </c>
      <c r="G27" s="41"/>
      <c r="H27" s="47"/>
      <c r="I27" s="47"/>
      <c r="J27" s="47"/>
      <c r="K27" s="47"/>
      <c r="L27" s="77">
        <v>875269.87268800568</v>
      </c>
      <c r="M27" s="77"/>
      <c r="N27" s="77"/>
      <c r="O27" s="77"/>
      <c r="P27" s="77"/>
      <c r="Q27" s="77"/>
      <c r="R27" s="46">
        <f>L27</f>
        <v>875269.87268800568</v>
      </c>
    </row>
    <row r="28" spans="1:18" s="4" customFormat="1" ht="15.65" hidden="1" customHeight="1" x14ac:dyDescent="0.35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6"/>
    </row>
    <row r="29" spans="1:18" s="4" customFormat="1" ht="15.75" hidden="1" customHeight="1" x14ac:dyDescent="0.35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6"/>
    </row>
    <row r="30" spans="1:18" s="4" customFormat="1" ht="15.75" hidden="1" customHeight="1" x14ac:dyDescent="0.35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6"/>
    </row>
    <row r="31" spans="1:18" s="3" customFormat="1" ht="14.5" hidden="1" x14ac:dyDescent="0.35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6"/>
    </row>
    <row r="32" spans="1:18" s="3" customFormat="1" ht="14.5" hidden="1" x14ac:dyDescent="0.35">
      <c r="A32" s="29" t="s">
        <v>20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6"/>
    </row>
    <row r="33" spans="1:19" s="4" customFormat="1" ht="15" hidden="1" x14ac:dyDescent="0.35">
      <c r="A33" s="31" t="s">
        <v>47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</row>
    <row r="34" spans="1:19" s="4" customFormat="1" ht="15.5" hidden="1" x14ac:dyDescent="0.35">
      <c r="A34" s="69" t="s">
        <v>48</v>
      </c>
      <c r="B34" s="72" t="s">
        <v>38</v>
      </c>
      <c r="C34" s="31" t="s">
        <v>49</v>
      </c>
      <c r="D34" s="31" t="s">
        <v>50</v>
      </c>
      <c r="E34" s="31" t="s">
        <v>51</v>
      </c>
      <c r="F34" s="31">
        <v>17.225000000000001</v>
      </c>
      <c r="G34" s="73" t="s">
        <v>52</v>
      </c>
      <c r="H34" s="63">
        <f>895657.872399248-1</f>
        <v>895656.87239924795</v>
      </c>
      <c r="I34" s="63"/>
      <c r="J34" s="63"/>
      <c r="K34" s="63"/>
      <c r="L34" s="63"/>
      <c r="M34" s="63"/>
      <c r="N34" s="63"/>
      <c r="O34" s="63"/>
      <c r="P34" s="63"/>
      <c r="Q34" s="63"/>
      <c r="R34" s="46"/>
    </row>
    <row r="35" spans="1:19" s="4" customFormat="1" ht="15.5" hidden="1" x14ac:dyDescent="0.35">
      <c r="A35" s="69" t="s">
        <v>48</v>
      </c>
      <c r="B35" s="72" t="s">
        <v>53</v>
      </c>
      <c r="C35" s="31" t="s">
        <v>49</v>
      </c>
      <c r="D35" s="31" t="s">
        <v>50</v>
      </c>
      <c r="E35" s="31" t="s">
        <v>51</v>
      </c>
      <c r="F35" s="31">
        <v>17.225000000000001</v>
      </c>
      <c r="G35" s="73" t="s">
        <v>52</v>
      </c>
      <c r="H35" s="63">
        <v>1</v>
      </c>
      <c r="I35" s="63"/>
      <c r="J35" s="63"/>
      <c r="K35" s="63"/>
      <c r="L35" s="63"/>
      <c r="M35" s="63"/>
      <c r="N35" s="63"/>
      <c r="O35" s="63"/>
      <c r="P35" s="63"/>
      <c r="Q35" s="63"/>
      <c r="R35" s="46"/>
    </row>
    <row r="36" spans="1:19" s="4" customFormat="1" ht="15" hidden="1" x14ac:dyDescent="0.35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6"/>
    </row>
    <row r="37" spans="1:19" s="4" customFormat="1" ht="15" hidden="1" x14ac:dyDescent="0.35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6"/>
    </row>
    <row r="38" spans="1:19" s="4" customFormat="1" ht="15" hidden="1" x14ac:dyDescent="0.35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6"/>
    </row>
    <row r="39" spans="1:19" s="3" customFormat="1" ht="14.5" hidden="1" x14ac:dyDescent="0.35">
      <c r="A39" s="29" t="s">
        <v>20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6"/>
    </row>
    <row r="40" spans="1:19" s="4" customFormat="1" ht="15" hidden="1" x14ac:dyDescent="0.35">
      <c r="A40" s="31" t="s">
        <v>54</v>
      </c>
      <c r="B40" s="39"/>
      <c r="C40" s="44"/>
      <c r="D40" s="44"/>
      <c r="E40" s="45"/>
      <c r="F40" s="31"/>
      <c r="G40" s="31"/>
      <c r="H40" s="47"/>
      <c r="I40" s="47"/>
      <c r="J40" s="47"/>
      <c r="K40" s="77"/>
      <c r="L40" s="77"/>
      <c r="M40" s="77"/>
      <c r="N40" s="77"/>
      <c r="O40" s="77"/>
      <c r="P40" s="77"/>
      <c r="Q40" s="77"/>
      <c r="R40" s="46"/>
    </row>
    <row r="41" spans="1:19" s="4" customFormat="1" ht="15" hidden="1" x14ac:dyDescent="0.35">
      <c r="A41" s="33" t="s">
        <v>55</v>
      </c>
      <c r="B41" s="41" t="s">
        <v>38</v>
      </c>
      <c r="C41" s="44" t="s">
        <v>56</v>
      </c>
      <c r="D41" s="44" t="s">
        <v>57</v>
      </c>
      <c r="E41" s="45" t="s">
        <v>58</v>
      </c>
      <c r="F41" s="40">
        <v>17.800999999999998</v>
      </c>
      <c r="G41" s="74" t="s">
        <v>59</v>
      </c>
      <c r="H41" s="49"/>
      <c r="I41" s="67">
        <v>24523</v>
      </c>
      <c r="J41" s="67"/>
      <c r="K41" s="67">
        <v>3151.9524799999999</v>
      </c>
      <c r="L41" s="67"/>
      <c r="M41" s="67"/>
      <c r="N41" s="67"/>
      <c r="O41" s="67"/>
      <c r="P41" s="67"/>
      <c r="Q41" s="67"/>
      <c r="R41" s="46">
        <f>SUM(I41:K41)</f>
        <v>27674.95248</v>
      </c>
    </row>
    <row r="42" spans="1:19" s="4" customFormat="1" ht="15" hidden="1" x14ac:dyDescent="0.35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7"/>
      <c r="L42" s="67"/>
      <c r="M42" s="67"/>
      <c r="N42" s="67"/>
      <c r="O42" s="67"/>
      <c r="P42" s="67"/>
      <c r="Q42" s="67"/>
      <c r="R42" s="46"/>
    </row>
    <row r="43" spans="1:19" s="4" customFormat="1" ht="15" hidden="1" x14ac:dyDescent="0.35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7"/>
      <c r="L43" s="67"/>
      <c r="M43" s="67"/>
      <c r="N43" s="67"/>
      <c r="O43" s="67"/>
      <c r="P43" s="67"/>
      <c r="Q43" s="67"/>
      <c r="R43" s="46"/>
      <c r="S43" s="22"/>
    </row>
    <row r="44" spans="1:19" s="4" customFormat="1" ht="15" hidden="1" x14ac:dyDescent="0.35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7"/>
      <c r="L44" s="67"/>
      <c r="M44" s="67"/>
      <c r="N44" s="67"/>
      <c r="O44" s="67"/>
      <c r="P44" s="67"/>
      <c r="Q44" s="67"/>
      <c r="R44" s="46"/>
    </row>
    <row r="45" spans="1:19" s="4" customFormat="1" ht="15" x14ac:dyDescent="0.35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7"/>
      <c r="L45" s="67"/>
      <c r="M45" s="67"/>
      <c r="N45" s="67"/>
      <c r="O45" s="67"/>
      <c r="P45" s="67"/>
      <c r="Q45" s="67"/>
      <c r="R45" s="46"/>
    </row>
    <row r="46" spans="1:19" s="4" customFormat="1" ht="15" x14ac:dyDescent="0.35">
      <c r="A46" s="29" t="s">
        <v>20</v>
      </c>
      <c r="B46" s="39"/>
      <c r="C46" s="31"/>
      <c r="D46" s="31"/>
      <c r="E46" s="31"/>
      <c r="F46" s="44"/>
      <c r="G46" s="44"/>
      <c r="H46" s="49"/>
      <c r="I46" s="49"/>
      <c r="J46" s="49"/>
      <c r="K46" s="67"/>
      <c r="L46" s="67"/>
      <c r="M46" s="67"/>
      <c r="N46" s="67"/>
      <c r="O46" s="67"/>
      <c r="P46" s="67"/>
      <c r="Q46" s="67"/>
      <c r="R46" s="46"/>
    </row>
    <row r="47" spans="1:19" s="4" customFormat="1" ht="15" x14ac:dyDescent="0.35">
      <c r="A47" s="31" t="s">
        <v>60</v>
      </c>
      <c r="B47" s="39"/>
      <c r="C47" s="31"/>
      <c r="D47" s="31"/>
      <c r="E47" s="31"/>
      <c r="F47" s="44"/>
      <c r="G47" s="44"/>
      <c r="H47" s="49"/>
      <c r="I47" s="49"/>
      <c r="J47" s="49"/>
      <c r="K47" s="67"/>
      <c r="L47" s="67"/>
      <c r="M47" s="67"/>
      <c r="N47" s="67"/>
      <c r="O47" s="67"/>
      <c r="P47" s="67"/>
      <c r="Q47" s="67"/>
      <c r="R47" s="46"/>
    </row>
    <row r="48" spans="1:19" s="4" customFormat="1" ht="15" hidden="1" x14ac:dyDescent="0.35">
      <c r="A48" s="53" t="s">
        <v>61</v>
      </c>
      <c r="B48" s="34" t="s">
        <v>23</v>
      </c>
      <c r="C48" s="34" t="s">
        <v>62</v>
      </c>
      <c r="D48" s="34" t="s">
        <v>63</v>
      </c>
      <c r="E48" s="34" t="s">
        <v>64</v>
      </c>
      <c r="F48" s="34">
        <v>17.207000000000001</v>
      </c>
      <c r="G48" s="54" t="s">
        <v>65</v>
      </c>
      <c r="H48" s="59"/>
      <c r="I48" s="59"/>
      <c r="J48" s="59"/>
      <c r="K48" s="78"/>
      <c r="L48" s="78"/>
      <c r="M48" s="78"/>
      <c r="N48" s="78"/>
      <c r="O48" s="78">
        <f>1040435.67-1</f>
        <v>1040434.67</v>
      </c>
      <c r="P48" s="78"/>
      <c r="Q48" s="78"/>
      <c r="R48" s="79">
        <f>O48</f>
        <v>1040434.67</v>
      </c>
    </row>
    <row r="49" spans="1:18" s="4" customFormat="1" ht="15" hidden="1" x14ac:dyDescent="0.35">
      <c r="A49" s="37" t="s">
        <v>61</v>
      </c>
      <c r="B49" s="36" t="s">
        <v>27</v>
      </c>
      <c r="C49" s="36" t="s">
        <v>62</v>
      </c>
      <c r="D49" s="36" t="s">
        <v>63</v>
      </c>
      <c r="E49" s="36" t="s">
        <v>64</v>
      </c>
      <c r="F49" s="36">
        <v>17.207000000000001</v>
      </c>
      <c r="G49" s="54" t="s">
        <v>65</v>
      </c>
      <c r="H49" s="59"/>
      <c r="I49" s="59"/>
      <c r="J49" s="59"/>
      <c r="K49" s="78"/>
      <c r="L49" s="78"/>
      <c r="M49" s="78"/>
      <c r="N49" s="78"/>
      <c r="O49" s="78">
        <v>1</v>
      </c>
      <c r="P49" s="78"/>
      <c r="Q49" s="78"/>
      <c r="R49" s="79">
        <f t="shared" ref="R49:R51" si="2">O49</f>
        <v>1</v>
      </c>
    </row>
    <row r="50" spans="1:18" s="4" customFormat="1" ht="15" hidden="1" x14ac:dyDescent="0.35">
      <c r="A50" s="37" t="s">
        <v>66</v>
      </c>
      <c r="B50" s="36" t="s">
        <v>23</v>
      </c>
      <c r="C50" s="36" t="s">
        <v>62</v>
      </c>
      <c r="D50" s="36" t="s">
        <v>63</v>
      </c>
      <c r="E50" s="36" t="s">
        <v>67</v>
      </c>
      <c r="F50" s="36">
        <v>17.207000000000001</v>
      </c>
      <c r="G50" s="54" t="s">
        <v>65</v>
      </c>
      <c r="H50" s="59"/>
      <c r="I50" s="59"/>
      <c r="J50" s="59"/>
      <c r="K50" s="78"/>
      <c r="L50" s="78"/>
      <c r="M50" s="78"/>
      <c r="N50" s="78"/>
      <c r="O50" s="78">
        <f>89593.02-1</f>
        <v>89592.02</v>
      </c>
      <c r="P50" s="78"/>
      <c r="Q50" s="78"/>
      <c r="R50" s="79">
        <f t="shared" si="2"/>
        <v>89592.02</v>
      </c>
    </row>
    <row r="51" spans="1:18" s="4" customFormat="1" ht="15" hidden="1" x14ac:dyDescent="0.35">
      <c r="A51" s="37" t="s">
        <v>66</v>
      </c>
      <c r="B51" s="36" t="s">
        <v>27</v>
      </c>
      <c r="C51" s="36" t="s">
        <v>62</v>
      </c>
      <c r="D51" s="36" t="s">
        <v>63</v>
      </c>
      <c r="E51" s="36" t="s">
        <v>67</v>
      </c>
      <c r="F51" s="36">
        <v>17.207000000000001</v>
      </c>
      <c r="G51" s="54" t="s">
        <v>65</v>
      </c>
      <c r="H51" s="59"/>
      <c r="I51" s="59"/>
      <c r="J51" s="59"/>
      <c r="K51" s="78"/>
      <c r="L51" s="78"/>
      <c r="M51" s="78"/>
      <c r="N51" s="78"/>
      <c r="O51" s="78">
        <v>1</v>
      </c>
      <c r="P51" s="78"/>
      <c r="Q51" s="78"/>
      <c r="R51" s="79">
        <f t="shared" si="2"/>
        <v>1</v>
      </c>
    </row>
    <row r="52" spans="1:18" s="4" customFormat="1" ht="15" hidden="1" x14ac:dyDescent="0.35">
      <c r="A52" s="53" t="s">
        <v>61</v>
      </c>
      <c r="B52" s="34" t="s">
        <v>68</v>
      </c>
      <c r="C52" s="87" t="s">
        <v>69</v>
      </c>
      <c r="D52" s="34" t="s">
        <v>63</v>
      </c>
      <c r="E52" s="34" t="s">
        <v>64</v>
      </c>
      <c r="F52" s="34">
        <v>17.207000000000001</v>
      </c>
      <c r="G52" s="54" t="s">
        <v>65</v>
      </c>
      <c r="H52" s="60"/>
      <c r="I52" s="60"/>
      <c r="J52" s="60">
        <v>14272.98</v>
      </c>
      <c r="K52" s="67"/>
      <c r="L52" s="67"/>
      <c r="M52" s="67"/>
      <c r="N52" s="67"/>
      <c r="O52" s="67"/>
      <c r="P52" s="67"/>
      <c r="Q52" s="67"/>
      <c r="R52" s="46">
        <f>J52</f>
        <v>14272.98</v>
      </c>
    </row>
    <row r="53" spans="1:18" s="4" customFormat="1" ht="15" x14ac:dyDescent="0.35">
      <c r="A53" s="32" t="s">
        <v>94</v>
      </c>
      <c r="B53" s="41" t="s">
        <v>23</v>
      </c>
      <c r="C53" s="89" t="s">
        <v>95</v>
      </c>
      <c r="D53" s="89" t="s">
        <v>96</v>
      </c>
      <c r="E53" s="31" t="s">
        <v>97</v>
      </c>
      <c r="F53" s="34"/>
      <c r="G53" s="54"/>
      <c r="H53" s="60"/>
      <c r="I53" s="60"/>
      <c r="J53" s="60"/>
      <c r="K53" s="67"/>
      <c r="L53" s="67"/>
      <c r="M53" s="67"/>
      <c r="N53" s="67"/>
      <c r="O53" s="67"/>
      <c r="P53" s="67"/>
      <c r="Q53" s="67">
        <v>38229.300000000003</v>
      </c>
      <c r="R53" s="46">
        <f>Q53</f>
        <v>38229.300000000003</v>
      </c>
    </row>
    <row r="54" spans="1:18" s="4" customFormat="1" ht="15" x14ac:dyDescent="0.35">
      <c r="A54" s="32" t="s">
        <v>98</v>
      </c>
      <c r="B54" s="41" t="s">
        <v>23</v>
      </c>
      <c r="C54" s="90" t="s">
        <v>99</v>
      </c>
      <c r="D54" s="90" t="s">
        <v>100</v>
      </c>
      <c r="E54" s="31" t="s">
        <v>101</v>
      </c>
      <c r="F54" s="34"/>
      <c r="G54" s="54"/>
      <c r="H54" s="60"/>
      <c r="I54" s="60"/>
      <c r="J54" s="60"/>
      <c r="K54" s="67"/>
      <c r="L54" s="67"/>
      <c r="M54" s="67"/>
      <c r="N54" s="67"/>
      <c r="O54" s="67"/>
      <c r="P54" s="67"/>
      <c r="Q54" s="67">
        <v>1610</v>
      </c>
      <c r="R54" s="46">
        <f>Q54</f>
        <v>1610</v>
      </c>
    </row>
    <row r="55" spans="1:18" s="4" customFormat="1" ht="15" x14ac:dyDescent="0.35">
      <c r="A55" s="53"/>
      <c r="B55" s="34"/>
      <c r="C55" s="87"/>
      <c r="D55" s="34"/>
      <c r="E55" s="34"/>
      <c r="F55" s="34"/>
      <c r="G55" s="54"/>
      <c r="H55" s="60"/>
      <c r="I55" s="60"/>
      <c r="J55" s="60"/>
      <c r="K55" s="67"/>
      <c r="L55" s="67"/>
      <c r="M55" s="67"/>
      <c r="N55" s="67"/>
      <c r="O55" s="67"/>
      <c r="P55" s="67"/>
      <c r="Q55" s="67"/>
      <c r="R55" s="46"/>
    </row>
    <row r="56" spans="1:18" s="4" customFormat="1" ht="15" x14ac:dyDescent="0.35">
      <c r="A56" s="53"/>
      <c r="B56" s="34"/>
      <c r="C56" s="87"/>
      <c r="D56" s="34"/>
      <c r="E56" s="34"/>
      <c r="F56" s="34"/>
      <c r="G56" s="54"/>
      <c r="H56" s="60"/>
      <c r="I56" s="60"/>
      <c r="J56" s="60"/>
      <c r="K56" s="67"/>
      <c r="L56" s="67"/>
      <c r="M56" s="67"/>
      <c r="N56" s="67"/>
      <c r="O56" s="67"/>
      <c r="P56" s="67"/>
      <c r="Q56" s="67"/>
      <c r="R56" s="46"/>
    </row>
    <row r="57" spans="1:18" s="5" customFormat="1" ht="14.5" x14ac:dyDescent="0.35">
      <c r="A57" s="32"/>
      <c r="B57" s="39"/>
      <c r="C57" s="88"/>
      <c r="D57" s="31"/>
      <c r="E57" s="31"/>
      <c r="F57" s="31"/>
      <c r="G57" s="41"/>
      <c r="H57" s="61"/>
      <c r="I57" s="61"/>
      <c r="J57" s="61"/>
      <c r="K57" s="67"/>
      <c r="L57" s="67"/>
      <c r="M57" s="67"/>
      <c r="N57" s="67"/>
      <c r="O57" s="67"/>
      <c r="P57" s="67"/>
      <c r="Q57" s="67"/>
      <c r="R57" s="46">
        <f>SUM(H57:H57)</f>
        <v>0</v>
      </c>
    </row>
    <row r="58" spans="1:18" s="4" customFormat="1" ht="15" x14ac:dyDescent="0.35">
      <c r="A58" s="32"/>
      <c r="B58" s="50"/>
      <c r="C58" s="31"/>
      <c r="D58" s="31"/>
      <c r="E58" s="31"/>
      <c r="F58" s="55"/>
      <c r="G58" s="41"/>
      <c r="H58" s="60"/>
      <c r="I58" s="60"/>
      <c r="J58" s="60"/>
      <c r="K58" s="67"/>
      <c r="L58" s="67"/>
      <c r="M58" s="67"/>
      <c r="N58" s="67"/>
      <c r="O58" s="67"/>
      <c r="P58" s="67"/>
      <c r="Q58" s="67"/>
      <c r="R58" s="46"/>
    </row>
    <row r="59" spans="1:18" s="4" customFormat="1" ht="18" x14ac:dyDescent="0.4">
      <c r="A59" s="56" t="s">
        <v>70</v>
      </c>
      <c r="B59" s="52"/>
      <c r="C59" s="57"/>
      <c r="D59" s="57"/>
      <c r="E59" s="57"/>
      <c r="F59" s="57"/>
      <c r="G59" s="57"/>
      <c r="H59" s="58">
        <f>SUM(H6:H57)</f>
        <v>895657.87239924795</v>
      </c>
      <c r="I59" s="58">
        <f>SUM(I40:I43)</f>
        <v>24523</v>
      </c>
      <c r="J59" s="58">
        <f>SUM(J47:J52)</f>
        <v>14272.98</v>
      </c>
      <c r="K59" s="58">
        <f>SUM(K39:K45)</f>
        <v>3151.9524799999999</v>
      </c>
      <c r="L59" s="58">
        <f>SUM(L25:L28)</f>
        <v>875269.87268800568</v>
      </c>
      <c r="M59" s="58">
        <f>SUM(M24:M30)</f>
        <v>95000</v>
      </c>
      <c r="N59" s="58">
        <f>SUM(N6:N13)</f>
        <v>2786646</v>
      </c>
      <c r="O59" s="58">
        <f>SUM(O48:O51)</f>
        <v>1130028.69</v>
      </c>
      <c r="P59" s="58">
        <f>SUM(P15:P18)</f>
        <v>2239401</v>
      </c>
      <c r="Q59" s="58">
        <f>SUM(Q46:Q57)</f>
        <v>39839.300000000003</v>
      </c>
      <c r="R59" s="46"/>
    </row>
    <row r="60" spans="1:18" s="4" customFormat="1" ht="18.5" x14ac:dyDescent="0.45">
      <c r="A60" s="23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6"/>
    </row>
    <row r="61" spans="1:18" ht="15" x14ac:dyDescent="0.35">
      <c r="A61" s="65" t="s">
        <v>71</v>
      </c>
      <c r="B61" s="4"/>
    </row>
    <row r="62" spans="1:18" ht="14.5" hidden="1" x14ac:dyDescent="0.35">
      <c r="A62" s="64" t="s">
        <v>72</v>
      </c>
    </row>
    <row r="63" spans="1:18" ht="14.5" hidden="1" x14ac:dyDescent="0.35">
      <c r="A63" s="64" t="s">
        <v>73</v>
      </c>
    </row>
    <row r="64" spans="1:18" ht="14.5" hidden="1" x14ac:dyDescent="0.35">
      <c r="A64" s="64" t="s">
        <v>74</v>
      </c>
    </row>
    <row r="65" spans="1:3" ht="14.5" hidden="1" x14ac:dyDescent="0.35">
      <c r="A65" s="68" t="s">
        <v>75</v>
      </c>
    </row>
    <row r="66" spans="1:3" ht="14.5" hidden="1" x14ac:dyDescent="0.35">
      <c r="A66" s="64" t="s">
        <v>76</v>
      </c>
      <c r="C66" s="28"/>
    </row>
    <row r="67" spans="1:3" ht="14.5" hidden="1" x14ac:dyDescent="0.35">
      <c r="A67" s="68" t="s">
        <v>77</v>
      </c>
    </row>
    <row r="68" spans="1:3" hidden="1" x14ac:dyDescent="0.3">
      <c r="A68" s="76" t="s">
        <v>78</v>
      </c>
      <c r="B68" s="75"/>
    </row>
    <row r="69" spans="1:3" ht="14.5" hidden="1" x14ac:dyDescent="0.35">
      <c r="A69" s="64" t="s">
        <v>79</v>
      </c>
    </row>
    <row r="70" spans="1:3" ht="14.5" hidden="1" x14ac:dyDescent="0.35">
      <c r="A70" s="68" t="s">
        <v>75</v>
      </c>
    </row>
    <row r="71" spans="1:3" ht="14.5" hidden="1" x14ac:dyDescent="0.35">
      <c r="A71" s="64" t="s">
        <v>80</v>
      </c>
    </row>
    <row r="72" spans="1:3" ht="14.5" hidden="1" x14ac:dyDescent="0.35">
      <c r="A72" s="68" t="s">
        <v>81</v>
      </c>
    </row>
    <row r="73" spans="1:3" ht="14.5" hidden="1" x14ac:dyDescent="0.35">
      <c r="A73" s="64" t="s">
        <v>82</v>
      </c>
    </row>
    <row r="74" spans="1:3" ht="14.5" hidden="1" x14ac:dyDescent="0.35">
      <c r="A74" s="68" t="s">
        <v>83</v>
      </c>
    </row>
    <row r="75" spans="1:3" ht="14.5" hidden="1" x14ac:dyDescent="0.35">
      <c r="A75" s="64" t="s">
        <v>84</v>
      </c>
    </row>
    <row r="76" spans="1:3" ht="14.5" hidden="1" x14ac:dyDescent="0.35">
      <c r="A76" s="68" t="s">
        <v>85</v>
      </c>
    </row>
    <row r="77" spans="1:3" ht="14.5" hidden="1" x14ac:dyDescent="0.35">
      <c r="A77" s="64" t="s">
        <v>86</v>
      </c>
    </row>
    <row r="78" spans="1:3" ht="14.5" hidden="1" x14ac:dyDescent="0.35">
      <c r="A78" s="68" t="s">
        <v>87</v>
      </c>
    </row>
    <row r="79" spans="1:3" ht="14.5" hidden="1" x14ac:dyDescent="0.35">
      <c r="A79" s="64" t="s">
        <v>88</v>
      </c>
    </row>
    <row r="80" spans="1:3" ht="14.5" hidden="1" x14ac:dyDescent="0.35">
      <c r="A80" s="68" t="s">
        <v>85</v>
      </c>
    </row>
    <row r="81" spans="1:1" ht="14.5" x14ac:dyDescent="0.35">
      <c r="A81" s="64" t="s">
        <v>103</v>
      </c>
    </row>
    <row r="82" spans="1:1" ht="14.5" x14ac:dyDescent="0.35">
      <c r="A82" s="68" t="s">
        <v>102</v>
      </c>
    </row>
    <row r="88" spans="1:1" ht="14.5" x14ac:dyDescent="0.35">
      <c r="A88" s="5" t="s">
        <v>89</v>
      </c>
    </row>
    <row r="89" spans="1:1" ht="14.5" x14ac:dyDescent="0.35">
      <c r="A89" s="5" t="s">
        <v>90</v>
      </c>
    </row>
    <row r="90" spans="1:1" ht="14.5" x14ac:dyDescent="0.35">
      <c r="A90" s="5" t="s">
        <v>91</v>
      </c>
    </row>
    <row r="91" spans="1:1" ht="14.5" x14ac:dyDescent="0.35">
      <c r="A91" s="5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44FC3-A686-4736-91F9-78FA9EC0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2025-12-03T13:42:11Z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