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SOUTH SHORE BUDGETS/"/>
    </mc:Choice>
  </mc:AlternateContent>
  <xr:revisionPtr revIDLastSave="0" documentId="8_{8A70657B-35C3-4AFC-A2EE-C409ADC196A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ITY OF QUINCY" sheetId="2" r:id="rId1"/>
  </sheets>
  <definedNames>
    <definedName name="_xlnm.Print_Area" localSheetId="0">'CITY OF QUINCY'!$A$1:$H$54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0" i="2" l="1"/>
  <c r="U52" i="2"/>
  <c r="V24" i="2"/>
  <c r="T52" i="2"/>
  <c r="V23" i="2"/>
  <c r="S52" i="2"/>
  <c r="V22" i="2"/>
  <c r="R52" i="2"/>
  <c r="Q52" i="2"/>
  <c r="V21" i="2"/>
  <c r="V20" i="2"/>
  <c r="V19" i="2"/>
  <c r="P52" i="2"/>
  <c r="V47" i="2"/>
  <c r="V48" i="2"/>
  <c r="V49" i="2"/>
  <c r="V46" i="2"/>
  <c r="O52" i="2"/>
  <c r="V15" i="2"/>
  <c r="V17" i="2"/>
  <c r="N16" i="2"/>
  <c r="V16" i="2" s="1"/>
  <c r="N14" i="2"/>
  <c r="M52" i="2"/>
  <c r="V41" i="2"/>
  <c r="V42" i="2"/>
  <c r="V43" i="2"/>
  <c r="V44" i="2"/>
  <c r="V45" i="2"/>
  <c r="V40" i="2"/>
  <c r="V8" i="2"/>
  <c r="L52" i="2"/>
  <c r="V9" i="2"/>
  <c r="K52" i="2"/>
  <c r="J52" i="2"/>
  <c r="V27" i="2"/>
  <c r="V34" i="2"/>
  <c r="I33" i="2"/>
  <c r="V33" i="2" s="1"/>
  <c r="V18" i="2"/>
  <c r="N52" i="2" l="1"/>
  <c r="V14" i="2"/>
  <c r="I52" i="2"/>
  <c r="H52" i="2"/>
</calcChain>
</file>

<file path=xl/sharedStrings.xml><?xml version="1.0" encoding="utf-8"?>
<sst xmlns="http://schemas.openxmlformats.org/spreadsheetml/2006/main" count="215" uniqueCount="133">
  <si>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</si>
  <si>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</si>
  <si>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</si>
  <si>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</si>
  <si>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</si>
  <si>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</si>
  <si>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</si>
  <si>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</si>
  <si>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</si>
  <si>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</si>
  <si>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</si>
  <si>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</si>
  <si>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</si>
  <si>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</si>
  <si>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</si>
  <si>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</si>
  <si>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</si>
  <si>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</si>
  <si>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</si>
  <si>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</si>
  <si>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</si>
  <si>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</si>
  <si>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</si>
  <si>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</si>
  <si>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</si>
  <si>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26CCQUINSOSWTF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</si>
  <si>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</si>
  <si>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</si>
  <si>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</si>
  <si>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</si>
  <si>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</si>
  <si>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</si>
  <si>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</si>
  <si>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</si>
  <si>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</si>
  <si>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</si>
  <si>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</si>
  <si>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26CCQUINWP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</si>
  <si>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</si>
  <si>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</si>
  <si>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</si>
  <si>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</si>
  <si>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</si>
  <si>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</si>
  <si>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</si>
  <si>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</si>
  <si>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</si>
  <si>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</si>
  <si>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</si>
  <si>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</si>
  <si>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</si>
  <si>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</si>
  <si>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</si>
  <si>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</si>
  <si>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</si>
  <si>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</si>
  <si>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</si>
  <si>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</si>
  <si>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</si>
  <si>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</si>
  <si>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</si>
  <si>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</si>
  <si>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</si>
  <si>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</si>
  <si>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</si>
  <si>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CWI WORKS, INC</t>
  </si>
  <si>
    <t>DCSSCSEP26</t>
  </si>
  <si>
    <t>7003-0006</t>
  </si>
  <si>
    <t>K246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</si>
  <si>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</si>
  <si>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</si>
  <si>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</si>
  <si>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</si>
  <si>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</si>
  <si>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</si>
  <si>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</si>
  <si>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</si>
  <si>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</si>
  <si>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</si>
  <si>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</si>
  <si>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</si>
  <si>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</si>
  <si>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</si>
  <si>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</si>
  <si>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</si>
  <si>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</si>
  <si>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</si>
  <si>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</si>
  <si>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</si>
  <si>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</si>
  <si>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</si>
  <si>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</si>
  <si>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</si>
  <si>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</si>
  <si>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</si>
  <si>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</si>
  <si>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</si>
  <si>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</si>
  <si>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</si>
  <si>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</si>
  <si>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</si>
  <si>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</si>
  <si>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</si>
  <si>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</si>
  <si>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</si>
  <si>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</si>
  <si>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</si>
  <si>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</si>
  <si>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</si>
  <si>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</si>
  <si>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</si>
  <si>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</si>
  <si>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</si>
  <si>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</si>
  <si>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</si>
  <si>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</si>
  <si>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</si>
  <si>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</si>
  <si>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</si>
  <si>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BUDGET #8 FY26 DEC 3 2025</t>
  </si>
  <si>
    <t>TO ADD PARTNER FUNDS</t>
  </si>
  <si>
    <t>BUDGET #9 FY26 DEC 26 2025</t>
  </si>
  <si>
    <t>BUDGET #10 FY26 JAN 9 2026</t>
  </si>
  <si>
    <t>BUDGET #11 FY26 JAN 20 2026</t>
  </si>
  <si>
    <t>TO ADD DTA WPP FUNDS</t>
  </si>
  <si>
    <t>BUDGET #12 FY26 MARCH 11 2026</t>
  </si>
  <si>
    <t>VENDOR CUSTOMER CODE</t>
  </si>
  <si>
    <t>VC6000192132</t>
  </si>
  <si>
    <t>UEI #</t>
  </si>
  <si>
    <t>JSX9EB5FQ9G5</t>
  </si>
  <si>
    <t>BUDGET #13 FY26</t>
  </si>
  <si>
    <r>
      <t>MassAbility-</t>
    </r>
    <r>
      <rPr>
        <b/>
        <sz val="11"/>
        <color rgb="FFFF0000"/>
        <rFont val="Book Antiqua"/>
        <family val="1"/>
      </rPr>
      <t>PART B</t>
    </r>
  </si>
  <si>
    <t>BUDGET #13 FY26 MARCH 19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</si>
</sst>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1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wrapText="1" readingOrder="1"/>
    </xf>
    <xf numFmtId="0" fontId="22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3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0" xfId="0" applyFont="1" applyAlignment="1">
      <alignment horizontal="center"/>
    </xf>
    <xf numFmtId="0" fontId="18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"/>
  <sheetViews>
    <sheetView tabSelected="1" zoomScale="110" zoomScaleNormal="110" workbookViewId="0">
      <selection activeCell="B13" sqref="B13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0.54296875" style="2" bestFit="1" customWidth="1"/>
    <col min="8" max="8" width="14.1796875" style="2" hidden="1" customWidth="1"/>
    <col min="9" max="11" width="15.81640625" style="2" hidden="1" customWidth="1"/>
    <col min="12" max="12" width="12.81640625" style="2" hidden="1" customWidth="1"/>
    <col min="13" max="20" width="15.81640625" style="2" hidden="1" customWidth="1"/>
    <col min="21" max="21" width="15.81640625" style="2" customWidth="1"/>
    <col min="22" max="22" width="14" style="3" hidden="1" customWidth="1"/>
    <col min="23" max="23" width="13.26953125" style="3" bestFit="1" customWidth="1"/>
    <col min="24" max="16384" width="9.1796875" style="3"/>
  </cols>
  <sheetData>
    <row r="1" spans="1:22" ht="20.5" x14ac:dyDescent="0.45">
      <c r="A1" s="3" t="s">
        <v>0</v>
      </c>
      <c r="B1" s="112" t="s">
        <v>1</v>
      </c>
      <c r="C1" s="113"/>
      <c r="D1" s="113"/>
      <c r="E1" s="113"/>
      <c r="F1" s="113"/>
      <c r="G1" s="113"/>
      <c r="H1" s="113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</row>
    <row r="2" spans="1:22" ht="20.5" x14ac:dyDescent="0.45">
      <c r="A2" s="4"/>
      <c r="B2" s="108"/>
      <c r="C2" s="108"/>
      <c r="D2" s="108"/>
      <c r="E2" s="8"/>
      <c r="F2" s="8"/>
      <c r="G2" s="8"/>
    </row>
    <row r="3" spans="1:22" ht="20.5" x14ac:dyDescent="0.45">
      <c r="A3" s="4" t="s">
        <v>2</v>
      </c>
      <c r="B3" s="108" t="s">
        <v>3</v>
      </c>
      <c r="C3" s="1"/>
    </row>
    <row r="4" spans="1:22" ht="21" thickBot="1" x14ac:dyDescent="0.5">
      <c r="A4" s="4"/>
      <c r="B4" s="5"/>
      <c r="C4" s="1"/>
    </row>
    <row r="5" spans="1:22" s="9" customFormat="1" ht="44.15" customHeight="1" thickBot="1" x14ac:dyDescent="0.4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2" t="s">
        <v>11</v>
      </c>
      <c r="J5" s="82" t="s">
        <v>12</v>
      </c>
      <c r="K5" s="97" t="s">
        <v>13</v>
      </c>
      <c r="L5" s="97" t="s">
        <v>14</v>
      </c>
      <c r="M5" s="97" t="s">
        <v>15</v>
      </c>
      <c r="N5" s="97" t="s">
        <v>16</v>
      </c>
      <c r="O5" s="97" t="s">
        <v>17</v>
      </c>
      <c r="P5" s="97" t="s">
        <v>18</v>
      </c>
      <c r="Q5" s="97" t="s">
        <v>19</v>
      </c>
      <c r="R5" s="97" t="s">
        <v>20</v>
      </c>
      <c r="S5" s="97" t="s">
        <v>21</v>
      </c>
      <c r="T5" s="97" t="s">
        <v>22</v>
      </c>
      <c r="U5" s="97" t="s">
        <v>130</v>
      </c>
      <c r="V5" s="24" t="s">
        <v>23</v>
      </c>
    </row>
    <row r="6" spans="1:22" s="6" customFormat="1" ht="14.5" hidden="1" x14ac:dyDescent="0.35">
      <c r="A6" s="32" t="s">
        <v>24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3"/>
    </row>
    <row r="7" spans="1:22" s="7" customFormat="1" ht="15" hidden="1" x14ac:dyDescent="0.35">
      <c r="A7" s="14" t="s">
        <v>25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5"/>
    </row>
    <row r="8" spans="1:22" s="7" customFormat="1" ht="15.5" hidden="1" x14ac:dyDescent="0.35">
      <c r="A8" s="77" t="s">
        <v>26</v>
      </c>
      <c r="B8" s="39" t="s">
        <v>27</v>
      </c>
      <c r="C8" s="42" t="s">
        <v>28</v>
      </c>
      <c r="D8" s="38" t="s">
        <v>29</v>
      </c>
      <c r="E8" s="42" t="s">
        <v>30</v>
      </c>
      <c r="F8" s="14" t="s">
        <v>31</v>
      </c>
      <c r="G8" s="14"/>
      <c r="H8" s="18"/>
      <c r="I8" s="18"/>
      <c r="J8" s="18"/>
      <c r="K8" s="18"/>
      <c r="L8" s="99">
        <v>95000</v>
      </c>
      <c r="M8" s="99"/>
      <c r="N8" s="99"/>
      <c r="O8" s="99"/>
      <c r="P8" s="99"/>
      <c r="Q8" s="99"/>
      <c r="R8" s="99"/>
      <c r="S8" s="99"/>
      <c r="T8" s="99"/>
      <c r="U8" s="99"/>
      <c r="V8" s="98">
        <f>SUM(L8)</f>
        <v>95000</v>
      </c>
    </row>
    <row r="9" spans="1:22" s="7" customFormat="1" ht="15" hidden="1" x14ac:dyDescent="0.35">
      <c r="A9" s="35" t="s">
        <v>32</v>
      </c>
      <c r="B9" s="39" t="s">
        <v>27</v>
      </c>
      <c r="C9" s="95" t="s">
        <v>33</v>
      </c>
      <c r="D9" s="38" t="s">
        <v>34</v>
      </c>
      <c r="E9" s="38" t="s">
        <v>35</v>
      </c>
      <c r="F9" s="16" t="s">
        <v>36</v>
      </c>
      <c r="G9" s="16"/>
      <c r="H9" s="17"/>
      <c r="I9" s="17"/>
      <c r="J9" s="17"/>
      <c r="K9" s="96">
        <v>495878.12019200879</v>
      </c>
      <c r="L9" s="96"/>
      <c r="M9" s="96"/>
      <c r="N9" s="96"/>
      <c r="O9" s="96"/>
      <c r="P9" s="96"/>
      <c r="Q9" s="96"/>
      <c r="R9" s="96"/>
      <c r="S9" s="96"/>
      <c r="T9" s="96"/>
      <c r="U9" s="96"/>
      <c r="V9" s="37">
        <f>SUM(K9)</f>
        <v>495878.12019200879</v>
      </c>
    </row>
    <row r="10" spans="1:22" s="7" customFormat="1" ht="15" hidden="1" x14ac:dyDescent="0.35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37"/>
    </row>
    <row r="11" spans="1:22" s="7" customFormat="1" ht="15" x14ac:dyDescent="0.35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37"/>
    </row>
    <row r="12" spans="1:22" s="48" customFormat="1" ht="15.5" x14ac:dyDescent="0.35">
      <c r="A12" s="43" t="s">
        <v>24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7"/>
    </row>
    <row r="13" spans="1:22" s="48" customFormat="1" ht="15.5" x14ac:dyDescent="0.35">
      <c r="A13" s="42" t="s">
        <v>37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6"/>
      <c r="N13" s="92"/>
      <c r="O13" s="92"/>
      <c r="P13" s="92"/>
      <c r="Q13" s="92"/>
      <c r="R13" s="92"/>
      <c r="S13" s="92"/>
      <c r="T13" s="92"/>
      <c r="U13" s="92"/>
      <c r="V13" s="47"/>
    </row>
    <row r="14" spans="1:22" s="48" customFormat="1" ht="15.5" hidden="1" x14ac:dyDescent="0.35">
      <c r="A14" s="77" t="s">
        <v>38</v>
      </c>
      <c r="B14" s="16" t="s">
        <v>39</v>
      </c>
      <c r="C14" s="14" t="s">
        <v>40</v>
      </c>
      <c r="D14" s="14" t="s">
        <v>41</v>
      </c>
      <c r="E14" s="14" t="s">
        <v>42</v>
      </c>
      <c r="F14" s="16">
        <v>17.207000000000001</v>
      </c>
      <c r="G14" s="100" t="s">
        <v>43</v>
      </c>
      <c r="H14" s="46"/>
      <c r="I14" s="46"/>
      <c r="J14" s="46"/>
      <c r="K14" s="46"/>
      <c r="L14" s="46"/>
      <c r="M14" s="46"/>
      <c r="N14" s="92">
        <f>111251.24-1</f>
        <v>111250.24000000001</v>
      </c>
      <c r="O14" s="92"/>
      <c r="P14" s="92"/>
      <c r="Q14" s="92"/>
      <c r="R14" s="92"/>
      <c r="S14" s="92"/>
      <c r="T14" s="92"/>
      <c r="U14" s="92"/>
      <c r="V14" s="47">
        <f>SUM(N14)</f>
        <v>111250.24000000001</v>
      </c>
    </row>
    <row r="15" spans="1:22" s="48" customFormat="1" ht="15.5" hidden="1" x14ac:dyDescent="0.35">
      <c r="A15" s="77" t="s">
        <v>38</v>
      </c>
      <c r="B15" s="16" t="s">
        <v>44</v>
      </c>
      <c r="C15" s="14" t="s">
        <v>40</v>
      </c>
      <c r="D15" s="14" t="s">
        <v>41</v>
      </c>
      <c r="E15" s="14" t="s">
        <v>42</v>
      </c>
      <c r="F15" s="16">
        <v>17.207000000000001</v>
      </c>
      <c r="G15" s="100" t="s">
        <v>43</v>
      </c>
      <c r="H15" s="46"/>
      <c r="I15" s="46"/>
      <c r="J15" s="46"/>
      <c r="K15" s="46"/>
      <c r="L15" s="46"/>
      <c r="M15" s="46"/>
      <c r="N15" s="92">
        <v>1</v>
      </c>
      <c r="O15" s="92"/>
      <c r="P15" s="92"/>
      <c r="Q15" s="92"/>
      <c r="R15" s="92"/>
      <c r="S15" s="92"/>
      <c r="T15" s="92"/>
      <c r="U15" s="92"/>
      <c r="V15" s="47">
        <f t="shared" ref="V15:V17" si="0">SUM(N15)</f>
        <v>1</v>
      </c>
    </row>
    <row r="16" spans="1:22" s="48" customFormat="1" ht="15.5" hidden="1" x14ac:dyDescent="0.35">
      <c r="A16" s="77" t="s">
        <v>45</v>
      </c>
      <c r="B16" s="16" t="s">
        <v>39</v>
      </c>
      <c r="C16" s="14" t="s">
        <v>40</v>
      </c>
      <c r="D16" s="14" t="s">
        <v>41</v>
      </c>
      <c r="E16" s="14" t="s">
        <v>46</v>
      </c>
      <c r="F16" s="16" t="s">
        <v>47</v>
      </c>
      <c r="G16" s="100" t="s">
        <v>43</v>
      </c>
      <c r="H16" s="46"/>
      <c r="I16" s="46"/>
      <c r="J16" s="46"/>
      <c r="K16" s="46"/>
      <c r="L16" s="46"/>
      <c r="M16" s="46"/>
      <c r="N16" s="92">
        <f>72524.73-1</f>
        <v>72523.73</v>
      </c>
      <c r="O16" s="92"/>
      <c r="P16" s="92"/>
      <c r="Q16" s="92"/>
      <c r="R16" s="92"/>
      <c r="S16" s="92"/>
      <c r="T16" s="92"/>
      <c r="U16" s="92"/>
      <c r="V16" s="47">
        <f t="shared" si="0"/>
        <v>72523.73</v>
      </c>
    </row>
    <row r="17" spans="1:23" s="50" customFormat="1" ht="15.5" hidden="1" x14ac:dyDescent="0.35">
      <c r="A17" s="77" t="s">
        <v>45</v>
      </c>
      <c r="B17" s="16" t="s">
        <v>44</v>
      </c>
      <c r="C17" s="14" t="s">
        <v>40</v>
      </c>
      <c r="D17" s="14" t="s">
        <v>41</v>
      </c>
      <c r="E17" s="14" t="s">
        <v>46</v>
      </c>
      <c r="F17" s="16" t="s">
        <v>47</v>
      </c>
      <c r="G17" s="100" t="s">
        <v>43</v>
      </c>
      <c r="H17" s="46"/>
      <c r="I17" s="46"/>
      <c r="J17" s="46"/>
      <c r="K17" s="46"/>
      <c r="L17" s="46"/>
      <c r="M17" s="46"/>
      <c r="N17" s="92">
        <v>1</v>
      </c>
      <c r="O17" s="92"/>
      <c r="P17" s="92"/>
      <c r="Q17" s="92"/>
      <c r="R17" s="92"/>
      <c r="S17" s="92"/>
      <c r="T17" s="92"/>
      <c r="U17" s="92"/>
      <c r="V17" s="47">
        <f t="shared" si="0"/>
        <v>1</v>
      </c>
    </row>
    <row r="18" spans="1:23" s="50" customFormat="1" ht="15.5" hidden="1" x14ac:dyDescent="0.35">
      <c r="A18" s="51" t="s">
        <v>48</v>
      </c>
      <c r="B18" s="44"/>
      <c r="C18" s="52" t="s">
        <v>49</v>
      </c>
      <c r="D18" s="42" t="s">
        <v>50</v>
      </c>
      <c r="E18" s="42" t="s">
        <v>51</v>
      </c>
      <c r="F18" s="42">
        <v>10.561</v>
      </c>
      <c r="G18" s="53" t="s">
        <v>52</v>
      </c>
      <c r="H18" s="54"/>
      <c r="I18" s="55"/>
      <c r="J18" s="55"/>
      <c r="K18" s="55"/>
      <c r="L18" s="55"/>
      <c r="M18" s="55"/>
      <c r="N18" s="54"/>
      <c r="O18" s="54"/>
      <c r="P18" s="54"/>
      <c r="Q18" s="54"/>
      <c r="R18" s="54"/>
      <c r="S18" s="54"/>
      <c r="T18" s="54"/>
      <c r="U18" s="54"/>
      <c r="V18" s="47">
        <f>SUM(H18:H18)</f>
        <v>0</v>
      </c>
    </row>
    <row r="19" spans="1:23" s="50" customFormat="1" ht="15.5" hidden="1" x14ac:dyDescent="0.35">
      <c r="A19" s="101" t="s">
        <v>53</v>
      </c>
      <c r="B19" s="16" t="s">
        <v>39</v>
      </c>
      <c r="C19" s="102" t="s">
        <v>54</v>
      </c>
      <c r="D19" s="102" t="s">
        <v>55</v>
      </c>
      <c r="E19" s="14" t="s">
        <v>56</v>
      </c>
      <c r="F19" s="42"/>
      <c r="G19" s="53"/>
      <c r="H19" s="54"/>
      <c r="I19" s="55"/>
      <c r="J19" s="55"/>
      <c r="K19" s="55"/>
      <c r="L19" s="55"/>
      <c r="M19" s="55"/>
      <c r="N19" s="54"/>
      <c r="O19" s="54"/>
      <c r="P19" s="54">
        <v>8786.81</v>
      </c>
      <c r="Q19" s="54"/>
      <c r="R19" s="54"/>
      <c r="S19" s="54"/>
      <c r="T19" s="54"/>
      <c r="U19" s="54"/>
      <c r="V19" s="47">
        <f>P19</f>
        <v>8786.81</v>
      </c>
    </row>
    <row r="20" spans="1:23" s="50" customFormat="1" ht="15.5" hidden="1" x14ac:dyDescent="0.35">
      <c r="A20" s="101" t="s">
        <v>57</v>
      </c>
      <c r="B20" s="16" t="s">
        <v>39</v>
      </c>
      <c r="C20" s="103" t="s">
        <v>58</v>
      </c>
      <c r="D20" s="103" t="s">
        <v>59</v>
      </c>
      <c r="E20" s="14" t="s">
        <v>60</v>
      </c>
      <c r="F20" s="42"/>
      <c r="G20" s="53"/>
      <c r="H20" s="54"/>
      <c r="I20" s="55"/>
      <c r="J20" s="55"/>
      <c r="K20" s="55"/>
      <c r="L20" s="55"/>
      <c r="M20" s="55"/>
      <c r="N20" s="54"/>
      <c r="O20" s="54"/>
      <c r="P20" s="54">
        <v>5460</v>
      </c>
      <c r="Q20" s="54"/>
      <c r="R20" s="54"/>
      <c r="S20" s="54"/>
      <c r="T20" s="54"/>
      <c r="U20" s="54"/>
      <c r="V20" s="47">
        <f>P20</f>
        <v>5460</v>
      </c>
    </row>
    <row r="21" spans="1:23" s="50" customFormat="1" ht="15.5" hidden="1" x14ac:dyDescent="0.35">
      <c r="A21" s="101" t="s">
        <v>61</v>
      </c>
      <c r="B21" s="16" t="s">
        <v>39</v>
      </c>
      <c r="C21" s="104" t="s">
        <v>62</v>
      </c>
      <c r="D21" s="104" t="s">
        <v>63</v>
      </c>
      <c r="E21" s="14" t="s">
        <v>64</v>
      </c>
      <c r="F21" s="41"/>
      <c r="G21" s="53"/>
      <c r="H21" s="55"/>
      <c r="I21" s="55"/>
      <c r="J21" s="55"/>
      <c r="K21" s="55"/>
      <c r="L21" s="55"/>
      <c r="M21" s="55"/>
      <c r="N21" s="54"/>
      <c r="O21" s="54"/>
      <c r="P21" s="54"/>
      <c r="Q21" s="54">
        <v>6590.11</v>
      </c>
      <c r="R21" s="54"/>
      <c r="S21" s="54"/>
      <c r="T21" s="54"/>
      <c r="U21" s="54"/>
      <c r="V21" s="47">
        <f>Q21</f>
        <v>6590.11</v>
      </c>
    </row>
    <row r="22" spans="1:23" s="50" customFormat="1" ht="15.5" hidden="1" x14ac:dyDescent="0.35">
      <c r="A22" s="101" t="s">
        <v>65</v>
      </c>
      <c r="B22" s="16" t="s">
        <v>39</v>
      </c>
      <c r="C22" s="105" t="s">
        <v>66</v>
      </c>
      <c r="D22" s="106" t="s">
        <v>67</v>
      </c>
      <c r="E22" s="14" t="s">
        <v>68</v>
      </c>
      <c r="F22" s="41"/>
      <c r="G22" s="53"/>
      <c r="H22" s="55"/>
      <c r="I22" s="55"/>
      <c r="J22" s="55"/>
      <c r="K22" s="55"/>
      <c r="L22" s="55"/>
      <c r="M22" s="55"/>
      <c r="N22" s="54"/>
      <c r="O22" s="54"/>
      <c r="P22" s="54"/>
      <c r="Q22" s="54"/>
      <c r="R22" s="54">
        <v>430.44</v>
      </c>
      <c r="S22" s="54"/>
      <c r="T22" s="54"/>
      <c r="U22" s="54"/>
      <c r="V22" s="47">
        <f>R22</f>
        <v>430.44</v>
      </c>
    </row>
    <row r="23" spans="1:23" s="50" customFormat="1" ht="15.5" hidden="1" x14ac:dyDescent="0.35">
      <c r="A23" s="101" t="s">
        <v>69</v>
      </c>
      <c r="B23" s="16" t="s">
        <v>39</v>
      </c>
      <c r="C23" s="107" t="s">
        <v>70</v>
      </c>
      <c r="D23" s="14" t="s">
        <v>71</v>
      </c>
      <c r="E23" s="14" t="s">
        <v>72</v>
      </c>
      <c r="F23" s="41"/>
      <c r="G23" s="53"/>
      <c r="H23" s="55"/>
      <c r="I23" s="55"/>
      <c r="J23" s="55"/>
      <c r="K23" s="55"/>
      <c r="L23" s="55"/>
      <c r="M23" s="55"/>
      <c r="N23" s="54"/>
      <c r="O23" s="54"/>
      <c r="P23" s="54"/>
      <c r="Q23" s="54"/>
      <c r="R23" s="54"/>
      <c r="S23" s="54">
        <v>64446.258757285425</v>
      </c>
      <c r="T23" s="54"/>
      <c r="U23" s="54"/>
      <c r="V23" s="47">
        <f>S23</f>
        <v>64446.258757285425</v>
      </c>
    </row>
    <row r="24" spans="1:23" s="50" customFormat="1" ht="15.5" hidden="1" x14ac:dyDescent="0.35">
      <c r="A24" s="77" t="s">
        <v>73</v>
      </c>
      <c r="B24" s="16" t="s">
        <v>39</v>
      </c>
      <c r="C24" s="110" t="s">
        <v>74</v>
      </c>
      <c r="D24" s="111" t="s">
        <v>75</v>
      </c>
      <c r="E24" s="111" t="s">
        <v>76</v>
      </c>
      <c r="F24" s="41"/>
      <c r="G24" s="53"/>
      <c r="H24" s="55"/>
      <c r="I24" s="55"/>
      <c r="J24" s="55"/>
      <c r="K24" s="55"/>
      <c r="L24" s="55"/>
      <c r="M24" s="55"/>
      <c r="N24" s="54"/>
      <c r="O24" s="54"/>
      <c r="P24" s="54"/>
      <c r="Q24" s="54"/>
      <c r="R24" s="54"/>
      <c r="S24" s="54"/>
      <c r="T24" s="54">
        <v>6500</v>
      </c>
      <c r="U24" s="54"/>
      <c r="V24" s="47">
        <f>T24</f>
        <v>6500</v>
      </c>
    </row>
    <row r="25" spans="1:23" s="50" customFormat="1" ht="15.5" hidden="1" x14ac:dyDescent="0.35">
      <c r="A25" s="56" t="s">
        <v>24</v>
      </c>
      <c r="B25" s="44"/>
      <c r="C25" s="45"/>
      <c r="D25" s="45"/>
      <c r="E25" s="57"/>
      <c r="F25" s="44"/>
      <c r="G25" s="53"/>
      <c r="H25" s="55"/>
      <c r="I25" s="55"/>
      <c r="J25" s="55"/>
      <c r="K25" s="55"/>
      <c r="L25" s="55"/>
      <c r="M25" s="55"/>
      <c r="N25" s="54"/>
      <c r="O25" s="54"/>
      <c r="P25" s="54"/>
      <c r="Q25" s="54"/>
      <c r="R25" s="54"/>
      <c r="S25" s="54"/>
      <c r="T25" s="54"/>
      <c r="U25" s="54"/>
      <c r="V25" s="47"/>
    </row>
    <row r="26" spans="1:23" s="50" customFormat="1" ht="15.5" hidden="1" x14ac:dyDescent="0.35">
      <c r="A26" s="42" t="s">
        <v>77</v>
      </c>
      <c r="B26" s="44"/>
      <c r="C26" s="45"/>
      <c r="D26" s="45"/>
      <c r="E26" s="57"/>
      <c r="F26" s="44"/>
      <c r="G26" s="53"/>
      <c r="H26" s="55"/>
      <c r="I26" s="55"/>
      <c r="J26" s="55"/>
      <c r="K26" s="55"/>
      <c r="L26" s="55"/>
      <c r="M26" s="55"/>
      <c r="N26" s="54"/>
      <c r="O26" s="54"/>
      <c r="P26" s="54"/>
      <c r="Q26" s="54"/>
      <c r="R26" s="54"/>
      <c r="S26" s="54"/>
      <c r="T26" s="54"/>
      <c r="U26" s="54"/>
      <c r="V26" s="47"/>
    </row>
    <row r="27" spans="1:23" s="50" customFormat="1" ht="15.5" hidden="1" x14ac:dyDescent="0.35">
      <c r="A27" s="36" t="s">
        <v>78</v>
      </c>
      <c r="B27" s="79" t="s">
        <v>27</v>
      </c>
      <c r="C27" s="80" t="s">
        <v>79</v>
      </c>
      <c r="D27" s="80" t="s">
        <v>80</v>
      </c>
      <c r="E27" s="80" t="s">
        <v>81</v>
      </c>
      <c r="F27" s="79">
        <v>17.800999999999998</v>
      </c>
      <c r="G27" s="76" t="s">
        <v>82</v>
      </c>
      <c r="H27" s="81">
        <v>22431</v>
      </c>
      <c r="I27" s="55"/>
      <c r="J27" s="54">
        <v>1598</v>
      </c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47">
        <f>SUM(H27:J27)</f>
        <v>24029</v>
      </c>
    </row>
    <row r="28" spans="1:23" s="50" customFormat="1" ht="15.5" hidden="1" x14ac:dyDescent="0.35">
      <c r="A28" s="58"/>
      <c r="B28" s="44"/>
      <c r="C28" s="45"/>
      <c r="D28" s="45"/>
      <c r="E28" s="57"/>
      <c r="F28" s="59"/>
      <c r="G28" s="60"/>
      <c r="H28" s="55"/>
      <c r="I28" s="55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47"/>
      <c r="W28" s="61"/>
    </row>
    <row r="29" spans="1:23" s="50" customFormat="1" ht="15.5" hidden="1" x14ac:dyDescent="0.35">
      <c r="A29" s="62"/>
      <c r="B29" s="44"/>
      <c r="C29" s="45"/>
      <c r="D29" s="45"/>
      <c r="E29" s="57"/>
      <c r="F29" s="44"/>
      <c r="G29" s="53"/>
      <c r="H29" s="55"/>
      <c r="I29" s="55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47"/>
    </row>
    <row r="30" spans="1:23" s="50" customFormat="1" ht="15.5" hidden="1" x14ac:dyDescent="0.35">
      <c r="A30" s="49"/>
      <c r="B30" s="44"/>
      <c r="C30" s="45"/>
      <c r="D30" s="45"/>
      <c r="E30" s="57"/>
      <c r="F30" s="44"/>
      <c r="G30" s="53"/>
      <c r="H30" s="55"/>
      <c r="I30" s="55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47"/>
    </row>
    <row r="31" spans="1:23" s="50" customFormat="1" ht="15.5" hidden="1" x14ac:dyDescent="0.35">
      <c r="A31" s="56" t="s">
        <v>24</v>
      </c>
      <c r="B31" s="63"/>
      <c r="C31" s="64"/>
      <c r="D31" s="64"/>
      <c r="E31" s="65"/>
      <c r="F31" s="41"/>
      <c r="G31" s="66"/>
      <c r="H31" s="66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47"/>
    </row>
    <row r="32" spans="1:23" s="48" customFormat="1" ht="15.5" hidden="1" x14ac:dyDescent="0.35">
      <c r="A32" s="42" t="s">
        <v>83</v>
      </c>
      <c r="B32" s="63"/>
      <c r="C32" s="64"/>
      <c r="D32" s="64"/>
      <c r="E32" s="65"/>
      <c r="F32" s="41"/>
      <c r="G32" s="41"/>
      <c r="H32" s="4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47"/>
    </row>
    <row r="33" spans="1:23" s="48" customFormat="1" ht="30.5" hidden="1" x14ac:dyDescent="0.35">
      <c r="A33" s="83" t="s">
        <v>84</v>
      </c>
      <c r="B33" s="84" t="s">
        <v>27</v>
      </c>
      <c r="C33" s="85" t="s">
        <v>85</v>
      </c>
      <c r="D33" s="79" t="s">
        <v>86</v>
      </c>
      <c r="E33" s="79" t="s">
        <v>87</v>
      </c>
      <c r="F33" s="79">
        <v>17.225000000000001</v>
      </c>
      <c r="G33" s="86" t="s">
        <v>88</v>
      </c>
      <c r="I33" s="93">
        <f>281395-1</f>
        <v>281394</v>
      </c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47">
        <f>I33</f>
        <v>281394</v>
      </c>
    </row>
    <row r="34" spans="1:23" s="48" customFormat="1" ht="30.5" hidden="1" x14ac:dyDescent="0.35">
      <c r="A34" s="87" t="s">
        <v>84</v>
      </c>
      <c r="B34" s="88" t="s">
        <v>89</v>
      </c>
      <c r="C34" s="89" t="s">
        <v>85</v>
      </c>
      <c r="D34" s="90" t="s">
        <v>86</v>
      </c>
      <c r="E34" s="90" t="s">
        <v>87</v>
      </c>
      <c r="F34" s="90">
        <v>17.225000000000001</v>
      </c>
      <c r="G34" s="86" t="s">
        <v>88</v>
      </c>
      <c r="H34" s="46"/>
      <c r="I34" s="92">
        <v>1</v>
      </c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47">
        <f>I34</f>
        <v>1</v>
      </c>
    </row>
    <row r="35" spans="1:23" s="48" customFormat="1" ht="15.5" hidden="1" x14ac:dyDescent="0.35">
      <c r="A35" s="67"/>
      <c r="B35" s="44"/>
      <c r="C35" s="42"/>
      <c r="D35" s="42"/>
      <c r="E35" s="42"/>
      <c r="F35" s="42"/>
      <c r="G35" s="42"/>
      <c r="H35" s="46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47"/>
      <c r="W35" s="68"/>
    </row>
    <row r="36" spans="1:23" s="48" customFormat="1" ht="15.5" hidden="1" x14ac:dyDescent="0.35">
      <c r="A36" s="49"/>
      <c r="B36" s="44"/>
      <c r="C36" s="42"/>
      <c r="D36" s="42"/>
      <c r="E36" s="42"/>
      <c r="F36" s="42"/>
      <c r="G36" s="42"/>
      <c r="H36" s="46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47"/>
    </row>
    <row r="37" spans="1:23" s="48" customFormat="1" ht="15.5" hidden="1" x14ac:dyDescent="0.35">
      <c r="A37" s="69"/>
      <c r="B37" s="44"/>
      <c r="C37" s="45"/>
      <c r="D37" s="45"/>
      <c r="E37" s="57"/>
      <c r="F37" s="42"/>
      <c r="G37" s="42"/>
      <c r="H37" s="46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47"/>
    </row>
    <row r="38" spans="1:23" s="48" customFormat="1" ht="15.5" hidden="1" x14ac:dyDescent="0.35">
      <c r="A38" s="56" t="s">
        <v>24</v>
      </c>
      <c r="B38" s="63"/>
      <c r="C38" s="64"/>
      <c r="D38" s="64"/>
      <c r="E38" s="65"/>
      <c r="F38" s="41"/>
      <c r="G38" s="41"/>
      <c r="H38" s="46"/>
      <c r="I38" s="46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47"/>
    </row>
    <row r="39" spans="1:23" s="50" customFormat="1" ht="15.5" hidden="1" x14ac:dyDescent="0.35">
      <c r="A39" s="42" t="s">
        <v>90</v>
      </c>
      <c r="B39" s="63"/>
      <c r="C39" s="64"/>
      <c r="D39" s="64"/>
      <c r="E39" s="64"/>
      <c r="F39" s="63"/>
      <c r="G39" s="63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47"/>
    </row>
    <row r="40" spans="1:23" s="50" customFormat="1" ht="15.5" hidden="1" x14ac:dyDescent="0.35">
      <c r="A40" s="74" t="s">
        <v>91</v>
      </c>
      <c r="B40" s="14" t="s">
        <v>39</v>
      </c>
      <c r="C40" s="75" t="s">
        <v>92</v>
      </c>
      <c r="D40" s="13" t="s">
        <v>93</v>
      </c>
      <c r="E40" s="13">
        <v>6501</v>
      </c>
      <c r="F40" s="14">
        <v>17.259</v>
      </c>
      <c r="G40" s="76" t="s">
        <v>94</v>
      </c>
      <c r="H40" s="70"/>
      <c r="I40" s="70"/>
      <c r="J40" s="70"/>
      <c r="K40" s="70"/>
      <c r="L40" s="70"/>
      <c r="M40" s="70">
        <v>725675</v>
      </c>
      <c r="N40" s="70"/>
      <c r="O40" s="70"/>
      <c r="P40" s="70"/>
      <c r="Q40" s="70"/>
      <c r="R40" s="70"/>
      <c r="S40" s="70"/>
      <c r="T40" s="70"/>
      <c r="U40" s="70"/>
      <c r="V40" s="47">
        <f>M40</f>
        <v>725675</v>
      </c>
    </row>
    <row r="41" spans="1:23" s="50" customFormat="1" ht="15.5" hidden="1" x14ac:dyDescent="0.35">
      <c r="A41" s="74" t="s">
        <v>91</v>
      </c>
      <c r="B41" s="14" t="s">
        <v>44</v>
      </c>
      <c r="C41" s="75" t="s">
        <v>92</v>
      </c>
      <c r="D41" s="13" t="s">
        <v>93</v>
      </c>
      <c r="E41" s="13">
        <v>6501</v>
      </c>
      <c r="F41" s="14">
        <v>17.259</v>
      </c>
      <c r="G41" s="76" t="s">
        <v>94</v>
      </c>
      <c r="H41" s="70"/>
      <c r="I41" s="70"/>
      <c r="J41" s="70"/>
      <c r="K41" s="70"/>
      <c r="L41" s="70"/>
      <c r="M41" s="70">
        <v>1</v>
      </c>
      <c r="N41" s="70"/>
      <c r="O41" s="70"/>
      <c r="P41" s="70"/>
      <c r="Q41" s="70"/>
      <c r="R41" s="70"/>
      <c r="S41" s="70"/>
      <c r="T41" s="70"/>
      <c r="U41" s="70"/>
      <c r="V41" s="47">
        <f t="shared" ref="V41:V45" si="1">M41</f>
        <v>1</v>
      </c>
    </row>
    <row r="42" spans="1:23" s="48" customFormat="1" ht="15.5" hidden="1" x14ac:dyDescent="0.35">
      <c r="A42" s="77" t="s">
        <v>95</v>
      </c>
      <c r="B42" s="14" t="s">
        <v>39</v>
      </c>
      <c r="C42" s="75" t="s">
        <v>96</v>
      </c>
      <c r="D42" s="14" t="s">
        <v>97</v>
      </c>
      <c r="E42" s="14">
        <v>6502</v>
      </c>
      <c r="F42" s="14">
        <v>17.257999999999999</v>
      </c>
      <c r="G42" s="76" t="s">
        <v>94</v>
      </c>
      <c r="H42" s="71"/>
      <c r="I42" s="71"/>
      <c r="J42" s="71"/>
      <c r="K42" s="71"/>
      <c r="L42" s="71"/>
      <c r="M42" s="71">
        <v>137124</v>
      </c>
      <c r="N42" s="71"/>
      <c r="O42" s="71"/>
      <c r="P42" s="71"/>
      <c r="Q42" s="71"/>
      <c r="R42" s="71"/>
      <c r="S42" s="71"/>
      <c r="T42" s="71"/>
      <c r="U42" s="71"/>
      <c r="V42" s="47">
        <f t="shared" si="1"/>
        <v>137124</v>
      </c>
    </row>
    <row r="43" spans="1:23" s="48" customFormat="1" ht="15.5" hidden="1" x14ac:dyDescent="0.35">
      <c r="A43" s="77" t="s">
        <v>95</v>
      </c>
      <c r="B43" s="14" t="s">
        <v>44</v>
      </c>
      <c r="C43" s="75" t="s">
        <v>96</v>
      </c>
      <c r="D43" s="14" t="s">
        <v>97</v>
      </c>
      <c r="E43" s="14">
        <v>6502</v>
      </c>
      <c r="F43" s="14">
        <v>17.257999999999999</v>
      </c>
      <c r="G43" s="76" t="s">
        <v>94</v>
      </c>
      <c r="H43" s="71"/>
      <c r="I43" s="71"/>
      <c r="J43" s="71"/>
      <c r="K43" s="71"/>
      <c r="L43" s="71"/>
      <c r="M43" s="71">
        <v>1</v>
      </c>
      <c r="N43" s="71"/>
      <c r="O43" s="71"/>
      <c r="P43" s="71"/>
      <c r="Q43" s="71"/>
      <c r="R43" s="71"/>
      <c r="S43" s="71"/>
      <c r="T43" s="71"/>
      <c r="U43" s="71"/>
      <c r="V43" s="47">
        <f t="shared" si="1"/>
        <v>1</v>
      </c>
    </row>
    <row r="44" spans="1:23" s="48" customFormat="1" ht="15.5" hidden="1" x14ac:dyDescent="0.35">
      <c r="A44" s="78" t="s">
        <v>98</v>
      </c>
      <c r="B44" s="14" t="s">
        <v>39</v>
      </c>
      <c r="C44" s="75" t="s">
        <v>99</v>
      </c>
      <c r="D44" s="14" t="s">
        <v>100</v>
      </c>
      <c r="E44" s="14">
        <v>6503</v>
      </c>
      <c r="F44" s="14">
        <v>17.277999999999999</v>
      </c>
      <c r="G44" s="76" t="s">
        <v>94</v>
      </c>
      <c r="H44" s="70"/>
      <c r="I44" s="70"/>
      <c r="J44" s="70"/>
      <c r="K44" s="70"/>
      <c r="L44" s="70"/>
      <c r="M44" s="70">
        <v>165018</v>
      </c>
      <c r="N44" s="70"/>
      <c r="O44" s="70"/>
      <c r="P44" s="70"/>
      <c r="Q44" s="70"/>
      <c r="R44" s="70"/>
      <c r="S44" s="70"/>
      <c r="T44" s="70"/>
      <c r="U44" s="70"/>
      <c r="V44" s="47">
        <f t="shared" si="1"/>
        <v>165018</v>
      </c>
    </row>
    <row r="45" spans="1:23" s="48" customFormat="1" ht="15.5" hidden="1" x14ac:dyDescent="0.35">
      <c r="A45" s="78" t="s">
        <v>98</v>
      </c>
      <c r="B45" s="14" t="s">
        <v>44</v>
      </c>
      <c r="C45" s="75" t="s">
        <v>99</v>
      </c>
      <c r="D45" s="14" t="s">
        <v>100</v>
      </c>
      <c r="E45" s="14">
        <v>6503</v>
      </c>
      <c r="F45" s="14">
        <v>17.277999999999999</v>
      </c>
      <c r="G45" s="76" t="s">
        <v>94</v>
      </c>
      <c r="H45" s="70"/>
      <c r="I45" s="70"/>
      <c r="J45" s="70"/>
      <c r="K45" s="70"/>
      <c r="L45" s="70"/>
      <c r="M45" s="70">
        <v>1</v>
      </c>
      <c r="N45" s="70"/>
      <c r="O45" s="70"/>
      <c r="P45" s="70"/>
      <c r="Q45" s="70"/>
      <c r="R45" s="70"/>
      <c r="S45" s="70"/>
      <c r="T45" s="70"/>
      <c r="U45" s="70"/>
      <c r="V45" s="47">
        <f t="shared" si="1"/>
        <v>1</v>
      </c>
    </row>
    <row r="46" spans="1:23" s="48" customFormat="1" ht="15.5" hidden="1" x14ac:dyDescent="0.35">
      <c r="A46" s="77" t="s">
        <v>95</v>
      </c>
      <c r="B46" s="16" t="s">
        <v>39</v>
      </c>
      <c r="C46" s="75" t="s">
        <v>101</v>
      </c>
      <c r="D46" s="14" t="s">
        <v>97</v>
      </c>
      <c r="E46" s="14">
        <v>6502</v>
      </c>
      <c r="F46" s="14">
        <v>17.257999999999999</v>
      </c>
      <c r="G46" s="76" t="s">
        <v>94</v>
      </c>
      <c r="H46" s="70"/>
      <c r="I46" s="70"/>
      <c r="J46" s="70"/>
      <c r="K46" s="70"/>
      <c r="L46" s="70"/>
      <c r="M46" s="70"/>
      <c r="N46" s="70"/>
      <c r="O46" s="70">
        <v>567474</v>
      </c>
      <c r="P46" s="70"/>
      <c r="Q46" s="70"/>
      <c r="R46" s="70"/>
      <c r="S46" s="70"/>
      <c r="T46" s="70"/>
      <c r="U46" s="70"/>
      <c r="V46" s="47">
        <f>O46</f>
        <v>567474</v>
      </c>
    </row>
    <row r="47" spans="1:23" s="48" customFormat="1" ht="15.5" hidden="1" x14ac:dyDescent="0.35">
      <c r="A47" s="77" t="s">
        <v>95</v>
      </c>
      <c r="B47" s="16" t="s">
        <v>44</v>
      </c>
      <c r="C47" s="75" t="s">
        <v>101</v>
      </c>
      <c r="D47" s="14" t="s">
        <v>97</v>
      </c>
      <c r="E47" s="14">
        <v>6502</v>
      </c>
      <c r="F47" s="14">
        <v>17.257999999999999</v>
      </c>
      <c r="G47" s="76" t="s">
        <v>94</v>
      </c>
      <c r="H47" s="71"/>
      <c r="I47" s="71"/>
      <c r="J47" s="71"/>
      <c r="K47" s="71"/>
      <c r="L47" s="71"/>
      <c r="M47" s="71"/>
      <c r="N47" s="71"/>
      <c r="O47" s="71">
        <v>1</v>
      </c>
      <c r="P47" s="71"/>
      <c r="Q47" s="71"/>
      <c r="R47" s="71"/>
      <c r="S47" s="71"/>
      <c r="T47" s="71"/>
      <c r="U47" s="71"/>
      <c r="V47" s="47">
        <f t="shared" ref="V47:V49" si="2">O47</f>
        <v>1</v>
      </c>
    </row>
    <row r="48" spans="1:23" s="48" customFormat="1" ht="15.5" hidden="1" x14ac:dyDescent="0.35">
      <c r="A48" s="78" t="s">
        <v>98</v>
      </c>
      <c r="B48" s="16" t="s">
        <v>39</v>
      </c>
      <c r="C48" s="75" t="s">
        <v>102</v>
      </c>
      <c r="D48" s="14" t="s">
        <v>100</v>
      </c>
      <c r="E48" s="14">
        <v>6503</v>
      </c>
      <c r="F48" s="14">
        <v>17.277999999999999</v>
      </c>
      <c r="G48" s="76" t="s">
        <v>94</v>
      </c>
      <c r="H48" s="71"/>
      <c r="I48" s="71"/>
      <c r="J48" s="71"/>
      <c r="K48" s="71"/>
      <c r="L48" s="71"/>
      <c r="M48" s="71"/>
      <c r="N48" s="71"/>
      <c r="O48" s="71">
        <v>608086</v>
      </c>
      <c r="P48" s="71"/>
      <c r="Q48" s="71"/>
      <c r="R48" s="71"/>
      <c r="S48" s="71"/>
      <c r="T48" s="71"/>
      <c r="U48" s="71"/>
      <c r="V48" s="47">
        <f t="shared" si="2"/>
        <v>608086</v>
      </c>
    </row>
    <row r="49" spans="1:22" s="48" customFormat="1" ht="15.5" hidden="1" x14ac:dyDescent="0.35">
      <c r="A49" s="78" t="s">
        <v>98</v>
      </c>
      <c r="B49" s="16" t="s">
        <v>44</v>
      </c>
      <c r="C49" s="75" t="s">
        <v>102</v>
      </c>
      <c r="D49" s="14" t="s">
        <v>100</v>
      </c>
      <c r="E49" s="14">
        <v>6503</v>
      </c>
      <c r="F49" s="14">
        <v>17.277999999999999</v>
      </c>
      <c r="G49" s="76" t="s">
        <v>94</v>
      </c>
      <c r="H49" s="71"/>
      <c r="I49" s="71"/>
      <c r="J49" s="71"/>
      <c r="K49" s="71"/>
      <c r="L49" s="71"/>
      <c r="M49" s="71"/>
      <c r="N49" s="71"/>
      <c r="O49" s="71">
        <v>1</v>
      </c>
      <c r="P49" s="71"/>
      <c r="Q49" s="71"/>
      <c r="R49" s="71"/>
      <c r="S49" s="71"/>
      <c r="T49" s="71"/>
      <c r="U49" s="71"/>
      <c r="V49" s="47">
        <f t="shared" si="2"/>
        <v>1</v>
      </c>
    </row>
    <row r="50" spans="1:22" s="48" customFormat="1" ht="15.5" x14ac:dyDescent="0.35">
      <c r="A50" s="101" t="s">
        <v>131</v>
      </c>
      <c r="B50" s="16" t="s">
        <v>39</v>
      </c>
      <c r="C50" s="103" t="s">
        <v>58</v>
      </c>
      <c r="D50" s="103" t="s">
        <v>59</v>
      </c>
      <c r="E50" s="14" t="s">
        <v>60</v>
      </c>
      <c r="F50" s="14"/>
      <c r="G50" s="76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>
        <v>5460</v>
      </c>
      <c r="V50" s="47">
        <f>U50</f>
        <v>5460</v>
      </c>
    </row>
    <row r="51" spans="1:22" s="48" customFormat="1" ht="15.5" x14ac:dyDescent="0.35">
      <c r="A51" s="72"/>
      <c r="B51" s="72"/>
      <c r="C51" s="72"/>
      <c r="D51" s="41"/>
      <c r="E51" s="41"/>
      <c r="F51" s="41"/>
      <c r="G51" s="41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47"/>
    </row>
    <row r="52" spans="1:22" s="48" customFormat="1" ht="15.5" x14ac:dyDescent="0.35">
      <c r="A52" s="49" t="s">
        <v>103</v>
      </c>
      <c r="B52" s="49"/>
      <c r="C52" s="73"/>
      <c r="D52" s="73"/>
      <c r="E52" s="73"/>
      <c r="F52" s="73"/>
      <c r="G52" s="73"/>
      <c r="H52" s="70">
        <f>SUM(H13:H51)</f>
        <v>22431</v>
      </c>
      <c r="I52" s="70">
        <f>SUM(I31:I36)</f>
        <v>281395</v>
      </c>
      <c r="J52" s="70">
        <f>SUM(J25:J29)</f>
        <v>1598</v>
      </c>
      <c r="K52" s="70">
        <f>K9</f>
        <v>495878.12019200879</v>
      </c>
      <c r="L52" s="70">
        <f>SUM(L7:L10)</f>
        <v>95000</v>
      </c>
      <c r="M52" s="70">
        <f>SUM(M39:M48)</f>
        <v>1027820</v>
      </c>
      <c r="N52" s="70">
        <f>SUM(N13:N17)</f>
        <v>183775.97</v>
      </c>
      <c r="O52" s="70">
        <f>SUM(O46:O49)</f>
        <v>1175562</v>
      </c>
      <c r="P52" s="70">
        <f>SUM(P12:P20)</f>
        <v>14246.81</v>
      </c>
      <c r="Q52" s="70">
        <f>SUM(Q13:Q51)</f>
        <v>6590.11</v>
      </c>
      <c r="R52" s="70">
        <f>SUM(R22:R51)</f>
        <v>430.44</v>
      </c>
      <c r="S52" s="70">
        <f>SUM(S12:S51)</f>
        <v>64446.258757285425</v>
      </c>
      <c r="T52" s="70">
        <f>SUM(T13:T24)</f>
        <v>6500</v>
      </c>
      <c r="U52" s="70">
        <f>SUM(U13:U50)</f>
        <v>5460</v>
      </c>
      <c r="V52" s="47"/>
    </row>
    <row r="53" spans="1:22" s="7" customFormat="1" ht="18" x14ac:dyDescent="0.4">
      <c r="A53" s="19"/>
      <c r="B53" s="20"/>
      <c r="C53" s="21"/>
      <c r="D53" s="21"/>
      <c r="E53" s="21"/>
      <c r="F53" s="21"/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3"/>
    </row>
    <row r="54" spans="1:22" ht="15" x14ac:dyDescent="0.35">
      <c r="A54" s="25" t="s">
        <v>104</v>
      </c>
      <c r="B54" s="7"/>
    </row>
    <row r="55" spans="1:22" ht="14.5" hidden="1" x14ac:dyDescent="0.35">
      <c r="A55" s="25" t="s">
        <v>105</v>
      </c>
    </row>
    <row r="56" spans="1:22" ht="14.5" hidden="1" x14ac:dyDescent="0.35">
      <c r="A56" s="25" t="s">
        <v>106</v>
      </c>
    </row>
    <row r="57" spans="1:22" ht="14.5" hidden="1" x14ac:dyDescent="0.35">
      <c r="A57" s="25" t="s">
        <v>107</v>
      </c>
    </row>
    <row r="58" spans="1:22" ht="14.5" hidden="1" x14ac:dyDescent="0.35">
      <c r="A58" s="25" t="s">
        <v>108</v>
      </c>
    </row>
    <row r="59" spans="1:22" ht="14.5" hidden="1" x14ac:dyDescent="0.35">
      <c r="A59" s="25" t="s">
        <v>109</v>
      </c>
    </row>
    <row r="60" spans="1:22" ht="14.5" hidden="1" x14ac:dyDescent="0.35">
      <c r="A60" s="94" t="s">
        <v>106</v>
      </c>
    </row>
    <row r="61" spans="1:22" ht="14.5" hidden="1" x14ac:dyDescent="0.35">
      <c r="A61" s="25" t="s">
        <v>110</v>
      </c>
    </row>
    <row r="62" spans="1:22" ht="14.5" hidden="1" x14ac:dyDescent="0.35">
      <c r="A62" s="94" t="s">
        <v>111</v>
      </c>
    </row>
    <row r="63" spans="1:22" ht="14.5" hidden="1" x14ac:dyDescent="0.35">
      <c r="A63" s="25" t="s">
        <v>112</v>
      </c>
    </row>
    <row r="64" spans="1:22" ht="14.5" hidden="1" x14ac:dyDescent="0.35">
      <c r="A64" s="94" t="s">
        <v>113</v>
      </c>
    </row>
    <row r="65" spans="1:1" ht="14.5" hidden="1" x14ac:dyDescent="0.35">
      <c r="A65" s="25" t="s">
        <v>114</v>
      </c>
    </row>
    <row r="66" spans="1:1" ht="14.5" hidden="1" x14ac:dyDescent="0.35">
      <c r="A66" s="94" t="s">
        <v>115</v>
      </c>
    </row>
    <row r="67" spans="1:1" ht="14.5" hidden="1" x14ac:dyDescent="0.35">
      <c r="A67" s="25" t="s">
        <v>116</v>
      </c>
    </row>
    <row r="68" spans="1:1" ht="14.5" hidden="1" x14ac:dyDescent="0.35">
      <c r="A68" s="94" t="s">
        <v>117</v>
      </c>
    </row>
    <row r="69" spans="1:1" ht="14.5" hidden="1" x14ac:dyDescent="0.35">
      <c r="A69" s="25" t="s">
        <v>118</v>
      </c>
    </row>
    <row r="70" spans="1:1" ht="14.5" hidden="1" x14ac:dyDescent="0.35">
      <c r="A70" s="94" t="s">
        <v>115</v>
      </c>
    </row>
    <row r="71" spans="1:1" ht="14.5" hidden="1" x14ac:dyDescent="0.35">
      <c r="A71" s="25" t="s">
        <v>119</v>
      </c>
    </row>
    <row r="72" spans="1:1" ht="14.5" hidden="1" x14ac:dyDescent="0.35">
      <c r="A72" s="94" t="s">
        <v>120</v>
      </c>
    </row>
    <row r="73" spans="1:1" ht="14.5" hidden="1" x14ac:dyDescent="0.35">
      <c r="A73" s="25" t="s">
        <v>121</v>
      </c>
    </row>
    <row r="74" spans="1:1" ht="14.5" hidden="1" x14ac:dyDescent="0.35">
      <c r="A74" s="94" t="s">
        <v>120</v>
      </c>
    </row>
    <row r="75" spans="1:1" ht="14.5" hidden="1" x14ac:dyDescent="0.35">
      <c r="A75" s="25" t="s">
        <v>122</v>
      </c>
    </row>
    <row r="76" spans="1:1" ht="14.5" hidden="1" x14ac:dyDescent="0.35">
      <c r="A76" s="94" t="s">
        <v>120</v>
      </c>
    </row>
    <row r="77" spans="1:1" ht="14.5" hidden="1" x14ac:dyDescent="0.35">
      <c r="A77" s="25" t="s">
        <v>123</v>
      </c>
    </row>
    <row r="78" spans="1:1" ht="14.5" hidden="1" x14ac:dyDescent="0.35">
      <c r="A78" s="94" t="s">
        <v>124</v>
      </c>
    </row>
    <row r="79" spans="1:1" ht="14.5" hidden="1" x14ac:dyDescent="0.35">
      <c r="A79" s="25" t="s">
        <v>125</v>
      </c>
    </row>
    <row r="80" spans="1:1" ht="14.5" hidden="1" x14ac:dyDescent="0.35">
      <c r="A80" s="94" t="s">
        <v>120</v>
      </c>
    </row>
    <row r="81" spans="1:1" ht="14.5" x14ac:dyDescent="0.35">
      <c r="A81" s="25" t="s">
        <v>132</v>
      </c>
    </row>
    <row r="82" spans="1:1" ht="14.5" x14ac:dyDescent="0.35">
      <c r="A82" s="94" t="s">
        <v>120</v>
      </c>
    </row>
    <row r="91" spans="1:1" ht="14.5" x14ac:dyDescent="0.35">
      <c r="A91" s="9" t="s">
        <v>126</v>
      </c>
    </row>
    <row r="92" spans="1:1" ht="14.5" x14ac:dyDescent="0.35">
      <c r="A92" s="9" t="s">
        <v>127</v>
      </c>
    </row>
    <row r="93" spans="1:1" ht="14.5" x14ac:dyDescent="0.35">
      <c r="A93" s="9" t="s">
        <v>128</v>
      </c>
    </row>
    <row r="94" spans="1:1" ht="14.5" x14ac:dyDescent="0.35">
      <c r="A94" s="9" t="s">
        <v>129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CAD1C5-0FCD-4E43-A025-A484B09CA5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2026-03-19T14:24:49Z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