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FALL RIVER BUDGETS/"/>
    </mc:Choice>
  </mc:AlternateContent>
  <xr:revisionPtr revIDLastSave="0" documentId="8_{256DDB2B-092B-470C-936E-958C4E5B418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LL RIVER" sheetId="2" r:id="rId1"/>
  </sheets>
  <definedNames>
    <definedName name="_xlnm.Print_Area" localSheetId="0">'FALL RIVER'!$A$1:$F$67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0" i="2" l="1"/>
  <c r="S65" i="2"/>
  <c r="T48" i="2"/>
  <c r="T47" i="2"/>
  <c r="R65" i="2"/>
  <c r="T59" i="2"/>
  <c r="T58" i="2"/>
  <c r="Q65" i="2"/>
  <c r="T42" i="2"/>
  <c r="T43" i="2"/>
  <c r="T41" i="2"/>
  <c r="T40" i="2"/>
  <c r="P65" i="2"/>
  <c r="T54" i="2"/>
  <c r="T56" i="2"/>
  <c r="O55" i="2"/>
  <c r="T55" i="2" s="1"/>
  <c r="O53" i="2"/>
  <c r="T53" i="2" s="1"/>
  <c r="N65" i="2"/>
  <c r="T33" i="2"/>
  <c r="T34" i="2"/>
  <c r="T35" i="2"/>
  <c r="T36" i="2"/>
  <c r="T37" i="2"/>
  <c r="T32" i="2"/>
  <c r="T8" i="2"/>
  <c r="M65" i="2"/>
  <c r="L65" i="2"/>
  <c r="T9" i="2"/>
  <c r="T14" i="2"/>
  <c r="K65" i="2"/>
  <c r="J65" i="2"/>
  <c r="H24" i="2"/>
  <c r="O65" i="2" l="1"/>
  <c r="I65" i="2"/>
  <c r="H65" i="2"/>
</calcChain>
</file>

<file path=xl/sharedStrings.xml><?xml version="1.0" encoding="utf-8"?>
<sst xmlns="http://schemas.openxmlformats.org/spreadsheetml/2006/main" count="197" uniqueCount="117">
  <si>
    <t xml:space="preserve"> </t>
  </si>
  <si>
    <t>ONE STOP CAREER CENTERS</t>
  </si>
  <si>
    <t>BUDGET SHEET</t>
  </si>
  <si>
    <t>BRISTOL - FALL RIVER</t>
  </si>
  <si>
    <t>SERVICE DATES</t>
  </si>
  <si>
    <t>PROGRAM NAME</t>
  </si>
  <si>
    <t>APPR CODE</t>
  </si>
  <si>
    <t>PHASE CODE</t>
  </si>
  <si>
    <t>CFDA #</t>
  </si>
  <si>
    <t>FAIN #</t>
  </si>
  <si>
    <t>INITIAL BUDGET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</si>
  <si>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</si>
  <si>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</si>
  <si>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</si>
  <si>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</si>
  <si>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</si>
  <si>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</si>
  <si>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</si>
  <si>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</si>
  <si>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</si>
  <si>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</si>
  <si>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TOTAL</t>
  </si>
  <si>
    <t>MMARS DOCUMENT ID</t>
  </si>
  <si>
    <t>CT EOL 26CCFRIVSOSWTF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</si>
  <si>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</si>
  <si>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</si>
  <si>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</si>
  <si>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</si>
  <si>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</si>
  <si>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</si>
  <si>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</si>
  <si>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</si>
  <si>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</si>
  <si>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</si>
  <si>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26CCFRIVETSUI</t>
  </si>
  <si>
    <t>JVSG</t>
  </si>
  <si>
    <t>FVETS2025</t>
  </si>
  <si>
    <t>7002-6628</t>
  </si>
  <si>
    <t>K109</t>
  </si>
  <si>
    <t>DV35786-21-55-5-25</t>
  </si>
  <si>
    <t>CT EOL 26CCFRIVNEGREA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</si>
  <si>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</si>
  <si>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</si>
  <si>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</si>
  <si>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</si>
  <si>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</si>
  <si>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</si>
  <si>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26CCFRIVWIOA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</si>
  <si>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</si>
  <si>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</si>
  <si>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</si>
  <si>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</si>
  <si>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</si>
  <si>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</si>
  <si>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</si>
  <si>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</si>
  <si>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</si>
  <si>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</si>
  <si>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</si>
  <si>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</si>
  <si>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</si>
  <si>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</si>
  <si>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r>
      <t xml:space="preserve">Gateway Youth Pilot </t>
    </r>
    <r>
      <rPr>
        <b/>
        <sz val="11"/>
        <color rgb="FFFF0000"/>
        <rFont val="Book Antiqua"/>
        <family val="1"/>
      </rPr>
      <t xml:space="preserve"> (SERVICE DATES: OCT 1  2025-SEPT 30 2026)</t>
    </r>
  </si>
  <si>
    <t>FWIAYTH25</t>
  </si>
  <si>
    <t>JULY 1, 2026-SEPT 30, 2026</t>
  </si>
  <si>
    <t>CT EOL 26CCFRIVWP</t>
  </si>
  <si>
    <t>WP 90%</t>
  </si>
  <si>
    <t>FES2026</t>
  </si>
  <si>
    <t>7002-6626</t>
  </si>
  <si>
    <t>K105</t>
  </si>
  <si>
    <t>ES38736-22-55-A-25</t>
  </si>
  <si>
    <t>WP 10%</t>
  </si>
  <si>
    <t>K107</t>
  </si>
  <si>
    <t>17.207</t>
  </si>
  <si>
    <t>WPP SNAP EXPANSION</t>
  </si>
  <si>
    <t>F20243067</t>
  </si>
  <si>
    <t>4400-3067</t>
  </si>
  <si>
    <t>K103</t>
  </si>
  <si>
    <t>234MA441Q7503 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</si>
  <si>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</si>
  <si>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</si>
  <si>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</si>
  <si>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</si>
  <si>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</si>
  <si>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</si>
  <si>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</si>
  <si>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</si>
  <si>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</si>
  <si>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</si>
  <si>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</si>
  <si>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</si>
  <si>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</si>
  <si>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</si>
  <si>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</si>
  <si>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</si>
  <si>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</si>
  <si>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</si>
  <si>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</si>
  <si>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</si>
  <si>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</si>
  <si>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</si>
  <si>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</si>
  <si>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</si>
  <si>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BUDGET #8 FY26 DEC 3 2025</t>
  </si>
  <si>
    <t>TO ADD PARTNER FUNDS</t>
  </si>
  <si>
    <t>BUDGET #9 FY26 DEC 4 2025</t>
  </si>
  <si>
    <t>TO ADD FUNDS FOR GATEWAY YOUTH PILOT</t>
  </si>
  <si>
    <t>VENDOR CODE</t>
  </si>
  <si>
    <t>VC6000192090</t>
  </si>
  <si>
    <t>UEI #</t>
  </si>
  <si>
    <t>PZNVFLKJGLX9</t>
  </si>
  <si>
    <t>BUDGET #10 FY26</t>
  </si>
  <si>
    <t>BUDGET #10 FY26 DEC 26 2025</t>
  </si>
  <si>
    <t>ADULT ED &amp; FAMILY LITERACY</t>
  </si>
  <si>
    <t>F25E55EE00</t>
  </si>
  <si>
    <t>7038-0108</t>
  </si>
  <si>
    <t>K123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</si>
</sst>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AE9F8"/>
        <bgColor rgb="FF000000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/>
    <xf numFmtId="0" fontId="12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7" fontId="7" fillId="0" borderId="0" xfId="0" applyNumberFormat="1" applyFont="1"/>
    <xf numFmtId="0" fontId="12" fillId="0" borderId="2" xfId="0" quotePrefix="1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4" fillId="0" borderId="2" xfId="0" applyFont="1" applyBorder="1"/>
    <xf numFmtId="0" fontId="15" fillId="0" borderId="2" xfId="0" applyFont="1" applyBorder="1" applyAlignment="1">
      <alignment horizontal="center"/>
    </xf>
    <xf numFmtId="0" fontId="8" fillId="0" borderId="2" xfId="0" applyFont="1" applyBorder="1"/>
    <xf numFmtId="0" fontId="12" fillId="0" borderId="2" xfId="0" quotePrefix="1" applyFont="1" applyBorder="1" applyAlignment="1">
      <alignment horizontal="center" vertical="center" wrapText="1"/>
    </xf>
    <xf numFmtId="7" fontId="8" fillId="0" borderId="8" xfId="1" applyNumberFormat="1" applyFont="1" applyFill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43" fontId="8" fillId="0" borderId="8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3" fillId="0" borderId="0" xfId="0" applyFont="1"/>
    <xf numFmtId="0" fontId="13" fillId="0" borderId="2" xfId="0" applyFont="1" applyBorder="1"/>
    <xf numFmtId="44" fontId="8" fillId="0" borderId="2" xfId="1" applyFont="1" applyBorder="1" applyAlignment="1">
      <alignment horizontal="center"/>
    </xf>
    <xf numFmtId="0" fontId="8" fillId="0" borderId="2" xfId="0" applyFont="1" applyBorder="1" applyAlignment="1" applyProtection="1">
      <alignment horizontal="center"/>
      <protection locked="0"/>
    </xf>
    <xf numFmtId="0" fontId="14" fillId="0" borderId="2" xfId="0" applyFont="1" applyBorder="1" applyAlignment="1">
      <alignment horizontal="center" wrapText="1" readingOrder="1"/>
    </xf>
    <xf numFmtId="0" fontId="7" fillId="0" borderId="2" xfId="0" applyFont="1" applyBorder="1" applyAlignment="1">
      <alignment horizontal="center"/>
    </xf>
    <xf numFmtId="0" fontId="17" fillId="0" borderId="12" xfId="0" applyFont="1" applyBorder="1" applyAlignment="1">
      <alignment horizontal="center" wrapText="1"/>
    </xf>
    <xf numFmtId="44" fontId="8" fillId="0" borderId="2" xfId="1" applyFont="1" applyBorder="1" applyAlignment="1">
      <alignment horizontal="center" wrapText="1"/>
    </xf>
    <xf numFmtId="44" fontId="8" fillId="0" borderId="3" xfId="1" applyFont="1" applyBorder="1" applyAlignment="1">
      <alignment horizontal="center"/>
    </xf>
    <xf numFmtId="0" fontId="13" fillId="0" borderId="2" xfId="0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19" fillId="0" borderId="12" xfId="0" applyFont="1" applyBorder="1" applyAlignment="1">
      <alignment horizontal="center" wrapText="1"/>
    </xf>
    <xf numFmtId="0" fontId="8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164" fontId="8" fillId="0" borderId="2" xfId="0" applyNumberFormat="1" applyFont="1" applyBorder="1" applyAlignment="1">
      <alignment horizontal="center" wrapText="1"/>
    </xf>
    <xf numFmtId="44" fontId="8" fillId="0" borderId="2" xfId="1" applyFont="1" applyBorder="1"/>
    <xf numFmtId="8" fontId="8" fillId="0" borderId="2" xfId="1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7" fillId="0" borderId="18" xfId="0" applyFont="1" applyBorder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7"/>
  <sheetViews>
    <sheetView tabSelected="1" topLeftCell="D4" zoomScale="120" zoomScaleNormal="120" workbookViewId="0">
      <selection activeCell="S60" sqref="S60"/>
    </sheetView>
  </sheetViews>
  <sheetFormatPr defaultColWidth="9.1796875" defaultRowHeight="12" x14ac:dyDescent="0.3"/>
  <cols>
    <col min="1" max="1" width="79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7" style="2" customWidth="1"/>
    <col min="8" max="8" width="16.1796875" style="2" hidden="1" customWidth="1"/>
    <col min="9" max="11" width="18" style="2" hidden="1" customWidth="1"/>
    <col min="12" max="12" width="13" style="2" hidden="1" customWidth="1"/>
    <col min="13" max="18" width="18" style="2" hidden="1" customWidth="1"/>
    <col min="19" max="19" width="18" style="2" customWidth="1"/>
    <col min="20" max="20" width="12.1796875" style="3" hidden="1" customWidth="1"/>
    <col min="21" max="21" width="13.26953125" style="3" bestFit="1" customWidth="1"/>
    <col min="22" max="16384" width="9.1796875" style="3"/>
  </cols>
  <sheetData>
    <row r="1" spans="1:20" ht="20.5" x14ac:dyDescent="0.45">
      <c r="A1" s="3" t="s">
        <v>0</v>
      </c>
      <c r="B1" s="92" t="s">
        <v>1</v>
      </c>
      <c r="C1" s="93"/>
      <c r="D1" s="93"/>
      <c r="E1" s="93"/>
      <c r="F1" s="93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</row>
    <row r="2" spans="1:20" ht="20.5" x14ac:dyDescent="0.45">
      <c r="A2" s="35" t="s">
        <v>2</v>
      </c>
      <c r="B2" s="90"/>
      <c r="C2" s="90"/>
      <c r="D2" s="90"/>
      <c r="E2" s="6"/>
      <c r="F2" s="6"/>
      <c r="G2" s="6"/>
    </row>
    <row r="3" spans="1:20" ht="20.5" x14ac:dyDescent="0.45">
      <c r="A3" s="4" t="s">
        <v>3</v>
      </c>
      <c r="C3" s="1"/>
    </row>
    <row r="4" spans="1:20" ht="21" thickBot="1" x14ac:dyDescent="0.5">
      <c r="A4" s="4"/>
      <c r="B4" s="5"/>
      <c r="C4" s="1"/>
    </row>
    <row r="5" spans="1:20" s="8" customFormat="1" ht="33.65" customHeight="1" thickBot="1" x14ac:dyDescent="0.4">
      <c r="A5" s="42"/>
      <c r="B5" s="36" t="s">
        <v>4</v>
      </c>
      <c r="C5" s="36" t="s">
        <v>5</v>
      </c>
      <c r="D5" s="36" t="s">
        <v>6</v>
      </c>
      <c r="E5" s="36" t="s">
        <v>7</v>
      </c>
      <c r="F5" s="36" t="s">
        <v>8</v>
      </c>
      <c r="G5" s="60" t="s">
        <v>9</v>
      </c>
      <c r="H5" s="36" t="s">
        <v>10</v>
      </c>
      <c r="I5" s="60" t="s">
        <v>11</v>
      </c>
      <c r="J5" s="60" t="s">
        <v>12</v>
      </c>
      <c r="K5" s="60" t="s">
        <v>13</v>
      </c>
      <c r="L5" s="60" t="s">
        <v>14</v>
      </c>
      <c r="M5" s="60" t="s">
        <v>15</v>
      </c>
      <c r="N5" s="60" t="s">
        <v>16</v>
      </c>
      <c r="O5" s="60" t="s">
        <v>17</v>
      </c>
      <c r="P5" s="60" t="s">
        <v>18</v>
      </c>
      <c r="Q5" s="60" t="s">
        <v>19</v>
      </c>
      <c r="R5" s="60" t="s">
        <v>20</v>
      </c>
      <c r="S5" s="60" t="s">
        <v>111</v>
      </c>
      <c r="T5" s="7" t="s">
        <v>21</v>
      </c>
    </row>
    <row r="6" spans="1:20" s="8" customFormat="1" ht="14.5" hidden="1" x14ac:dyDescent="0.35">
      <c r="A6" s="24" t="s">
        <v>22</v>
      </c>
      <c r="B6" s="25"/>
      <c r="C6" s="26"/>
      <c r="D6" s="26"/>
      <c r="E6" s="27"/>
      <c r="F6" s="28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30"/>
    </row>
    <row r="7" spans="1:20" s="8" customFormat="1" ht="14.5" hidden="1" x14ac:dyDescent="0.35">
      <c r="A7" s="9" t="s">
        <v>23</v>
      </c>
      <c r="B7" s="10"/>
      <c r="C7" s="32"/>
      <c r="D7" s="32"/>
      <c r="E7" s="33"/>
      <c r="F7" s="9"/>
      <c r="G7" s="9"/>
      <c r="H7" s="11"/>
      <c r="I7" s="11"/>
      <c r="J7" s="11"/>
      <c r="K7" s="11"/>
      <c r="L7" s="11"/>
      <c r="M7" s="68"/>
      <c r="N7" s="68"/>
      <c r="O7" s="68"/>
      <c r="P7" s="68"/>
      <c r="Q7" s="68"/>
      <c r="R7" s="68"/>
      <c r="S7" s="68"/>
      <c r="T7" s="85"/>
    </row>
    <row r="8" spans="1:20" s="8" customFormat="1" ht="15.5" hidden="1" x14ac:dyDescent="0.35">
      <c r="A8" s="37" t="s">
        <v>24</v>
      </c>
      <c r="B8" s="58" t="s">
        <v>25</v>
      </c>
      <c r="C8" s="62" t="s">
        <v>26</v>
      </c>
      <c r="D8" s="63" t="s">
        <v>27</v>
      </c>
      <c r="E8" s="62" t="s">
        <v>28</v>
      </c>
      <c r="F8" s="62" t="s">
        <v>29</v>
      </c>
      <c r="G8" s="9"/>
      <c r="H8" s="38"/>
      <c r="I8" s="38"/>
      <c r="J8" s="38"/>
      <c r="K8" s="38"/>
      <c r="L8" s="38"/>
      <c r="M8" s="73">
        <v>95000</v>
      </c>
      <c r="N8" s="73"/>
      <c r="O8" s="73"/>
      <c r="P8" s="73"/>
      <c r="Q8" s="73"/>
      <c r="R8" s="73"/>
      <c r="S8" s="73"/>
      <c r="T8" s="49">
        <f>SUM(M8)</f>
        <v>95000</v>
      </c>
    </row>
    <row r="9" spans="1:20" s="8" customFormat="1" ht="14.5" hidden="1" x14ac:dyDescent="0.35">
      <c r="A9" s="41" t="s">
        <v>30</v>
      </c>
      <c r="B9" s="58" t="s">
        <v>25</v>
      </c>
      <c r="C9" s="54" t="s">
        <v>31</v>
      </c>
      <c r="D9" s="63" t="s">
        <v>32</v>
      </c>
      <c r="E9" s="63" t="s">
        <v>33</v>
      </c>
      <c r="F9" s="10" t="s">
        <v>29</v>
      </c>
      <c r="G9" s="10"/>
      <c r="H9" s="38"/>
      <c r="I9" s="38"/>
      <c r="J9" s="38"/>
      <c r="K9" s="38"/>
      <c r="L9" s="86">
        <v>537134.39</v>
      </c>
      <c r="M9" s="73"/>
      <c r="N9" s="73"/>
      <c r="O9" s="73"/>
      <c r="P9" s="73"/>
      <c r="Q9" s="73"/>
      <c r="R9" s="73"/>
      <c r="S9" s="73"/>
      <c r="T9" s="49">
        <f>L9</f>
        <v>537134.39</v>
      </c>
    </row>
    <row r="10" spans="1:20" s="8" customFormat="1" ht="14.5" hidden="1" x14ac:dyDescent="0.35">
      <c r="A10" s="41"/>
      <c r="B10" s="10"/>
      <c r="C10" s="32"/>
      <c r="D10" s="32"/>
      <c r="E10" s="32"/>
      <c r="F10" s="10"/>
      <c r="G10" s="10"/>
      <c r="H10" s="38"/>
      <c r="I10" s="38"/>
      <c r="J10" s="38"/>
      <c r="K10" s="38"/>
      <c r="L10" s="38"/>
      <c r="M10" s="73"/>
      <c r="N10" s="73"/>
      <c r="O10" s="73"/>
      <c r="P10" s="73"/>
      <c r="Q10" s="73"/>
      <c r="R10" s="73"/>
      <c r="S10" s="73"/>
      <c r="T10" s="49"/>
    </row>
    <row r="11" spans="1:20" s="8" customFormat="1" ht="14.5" hidden="1" x14ac:dyDescent="0.35">
      <c r="A11" s="41"/>
      <c r="B11" s="10"/>
      <c r="C11" s="32"/>
      <c r="D11" s="32"/>
      <c r="E11" s="32"/>
      <c r="F11" s="10"/>
      <c r="G11" s="10"/>
      <c r="H11" s="38"/>
      <c r="I11" s="38"/>
      <c r="J11" s="38"/>
      <c r="K11" s="38"/>
      <c r="L11" s="38"/>
      <c r="M11" s="73"/>
      <c r="N11" s="73"/>
      <c r="O11" s="73"/>
      <c r="P11" s="73"/>
      <c r="Q11" s="73"/>
      <c r="R11" s="73"/>
      <c r="S11" s="73"/>
      <c r="T11" s="49"/>
    </row>
    <row r="12" spans="1:20" s="8" customFormat="1" ht="14.5" hidden="1" x14ac:dyDescent="0.35">
      <c r="A12" s="24" t="s">
        <v>22</v>
      </c>
      <c r="B12" s="10"/>
      <c r="C12" s="9"/>
      <c r="D12" s="9"/>
      <c r="E12" s="9"/>
      <c r="F12" s="10"/>
      <c r="G12" s="10"/>
      <c r="H12" s="38"/>
      <c r="I12" s="38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49"/>
    </row>
    <row r="13" spans="1:20" s="8" customFormat="1" ht="14.5" hidden="1" x14ac:dyDescent="0.35">
      <c r="A13" s="9" t="s">
        <v>34</v>
      </c>
      <c r="B13" s="10"/>
      <c r="C13" s="9"/>
      <c r="D13" s="9"/>
      <c r="E13" s="9"/>
      <c r="F13" s="10"/>
      <c r="G13" s="10"/>
      <c r="H13" s="38"/>
      <c r="I13" s="38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49"/>
    </row>
    <row r="14" spans="1:20" s="8" customFormat="1" ht="14.5" hidden="1" x14ac:dyDescent="0.35">
      <c r="A14" s="50" t="s">
        <v>35</v>
      </c>
      <c r="B14" s="10" t="s">
        <v>25</v>
      </c>
      <c r="C14" s="32" t="s">
        <v>36</v>
      </c>
      <c r="D14" s="32" t="s">
        <v>37</v>
      </c>
      <c r="E14" s="33" t="s">
        <v>38</v>
      </c>
      <c r="F14" s="46">
        <v>17.800999999999998</v>
      </c>
      <c r="G14" s="72" t="s">
        <v>39</v>
      </c>
      <c r="H14" s="38"/>
      <c r="I14" s="38"/>
      <c r="J14" s="73">
        <v>24523</v>
      </c>
      <c r="K14" s="73">
        <v>3151.9524799999999</v>
      </c>
      <c r="L14" s="73"/>
      <c r="M14" s="73"/>
      <c r="N14" s="73"/>
      <c r="O14" s="73"/>
      <c r="P14" s="73"/>
      <c r="Q14" s="73"/>
      <c r="R14" s="73"/>
      <c r="S14" s="73"/>
      <c r="T14" s="49">
        <f>SUM(J14:K14)</f>
        <v>27674.95248</v>
      </c>
    </row>
    <row r="15" spans="1:20" s="8" customFormat="1" ht="14.5" hidden="1" x14ac:dyDescent="0.35">
      <c r="A15" s="50"/>
      <c r="B15" s="10"/>
      <c r="C15" s="32"/>
      <c r="D15" s="32"/>
      <c r="E15" s="33"/>
      <c r="F15" s="46"/>
      <c r="G15" s="56"/>
      <c r="H15" s="38"/>
      <c r="I15" s="38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49"/>
    </row>
    <row r="16" spans="1:20" s="8" customFormat="1" ht="14.5" hidden="1" x14ac:dyDescent="0.35">
      <c r="A16" s="50"/>
      <c r="B16" s="10"/>
      <c r="C16" s="9"/>
      <c r="D16" s="45"/>
      <c r="E16" s="54"/>
      <c r="F16" s="9"/>
      <c r="G16" s="9"/>
      <c r="H16" s="38"/>
      <c r="I16" s="38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49"/>
    </row>
    <row r="17" spans="1:20" s="8" customFormat="1" ht="14.5" hidden="1" x14ac:dyDescent="0.35">
      <c r="A17" s="34"/>
      <c r="B17" s="10"/>
      <c r="C17" s="32"/>
      <c r="D17" s="32"/>
      <c r="E17" s="32"/>
      <c r="F17" s="9"/>
      <c r="G17" s="9"/>
      <c r="H17" s="38"/>
      <c r="I17" s="38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49"/>
    </row>
    <row r="18" spans="1:20" s="8" customFormat="1" ht="15" hidden="1" x14ac:dyDescent="0.35">
      <c r="A18" s="40"/>
      <c r="B18" s="10"/>
      <c r="C18" s="32"/>
      <c r="D18" s="32"/>
      <c r="E18" s="32"/>
      <c r="F18" s="9"/>
      <c r="G18" s="9"/>
      <c r="H18" s="38"/>
      <c r="I18" s="38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49"/>
    </row>
    <row r="19" spans="1:20" s="8" customFormat="1" ht="14.5" hidden="1" x14ac:dyDescent="0.35">
      <c r="A19" s="44"/>
      <c r="B19" s="10"/>
      <c r="C19" s="9"/>
      <c r="D19" s="9"/>
      <c r="E19" s="9"/>
      <c r="F19" s="9"/>
      <c r="G19" s="9"/>
      <c r="H19" s="38"/>
      <c r="I19" s="38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49"/>
    </row>
    <row r="20" spans="1:20" s="8" customFormat="1" ht="15" hidden="1" x14ac:dyDescent="0.35">
      <c r="A20" s="40"/>
      <c r="B20" s="10"/>
      <c r="C20" s="32"/>
      <c r="D20" s="32"/>
      <c r="E20" s="32"/>
      <c r="F20" s="9"/>
      <c r="G20" s="9"/>
      <c r="H20" s="38"/>
      <c r="I20" s="38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49"/>
    </row>
    <row r="21" spans="1:20" s="8" customFormat="1" ht="14.5" hidden="1" x14ac:dyDescent="0.35">
      <c r="A21" s="24" t="s">
        <v>22</v>
      </c>
      <c r="B21" s="10"/>
      <c r="C21" s="32"/>
      <c r="D21" s="32"/>
      <c r="E21" s="32"/>
      <c r="F21" s="9"/>
      <c r="G21" s="9"/>
      <c r="H21" s="38"/>
      <c r="I21" s="38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49"/>
    </row>
    <row r="22" spans="1:20" s="8" customFormat="1" ht="14.5" hidden="1" x14ac:dyDescent="0.35">
      <c r="A22" s="9" t="s">
        <v>40</v>
      </c>
      <c r="B22" s="10"/>
      <c r="C22" s="32"/>
      <c r="D22" s="32"/>
      <c r="E22" s="32"/>
      <c r="F22" s="9"/>
      <c r="G22" s="9"/>
      <c r="H22" s="38"/>
      <c r="I22" s="38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49"/>
    </row>
    <row r="23" spans="1:20" s="8" customFormat="1" ht="14.5" hidden="1" x14ac:dyDescent="0.35">
      <c r="A23" s="57"/>
      <c r="B23" s="10"/>
      <c r="C23" s="9"/>
      <c r="D23" s="9"/>
      <c r="E23" s="9"/>
      <c r="F23" s="9"/>
      <c r="G23" s="9"/>
      <c r="H23" s="38"/>
      <c r="I23" s="38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49"/>
    </row>
    <row r="24" spans="1:20" s="8" customFormat="1" ht="15.5" hidden="1" x14ac:dyDescent="0.35">
      <c r="A24" s="75" t="s">
        <v>41</v>
      </c>
      <c r="B24" s="82" t="s">
        <v>25</v>
      </c>
      <c r="C24" s="78" t="s">
        <v>42</v>
      </c>
      <c r="D24" s="79" t="s">
        <v>43</v>
      </c>
      <c r="E24" s="9" t="s">
        <v>44</v>
      </c>
      <c r="F24" s="9">
        <v>17.225000000000001</v>
      </c>
      <c r="G24" s="77" t="s">
        <v>45</v>
      </c>
      <c r="H24" s="84">
        <f>300000-1</f>
        <v>299999</v>
      </c>
      <c r="I24" s="38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49"/>
    </row>
    <row r="25" spans="1:20" s="8" customFormat="1" ht="15.5" hidden="1" x14ac:dyDescent="0.35">
      <c r="A25" s="76" t="s">
        <v>41</v>
      </c>
      <c r="B25" s="83" t="s">
        <v>46</v>
      </c>
      <c r="C25" s="80" t="s">
        <v>42</v>
      </c>
      <c r="D25" s="81" t="s">
        <v>43</v>
      </c>
      <c r="E25" s="9" t="s">
        <v>44</v>
      </c>
      <c r="F25" s="9">
        <v>17.225000000000001</v>
      </c>
      <c r="G25" s="77" t="s">
        <v>45</v>
      </c>
      <c r="H25" s="84">
        <v>1</v>
      </c>
      <c r="I25" s="38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49"/>
    </row>
    <row r="26" spans="1:20" s="8" customFormat="1" ht="14.5" hidden="1" x14ac:dyDescent="0.35">
      <c r="A26" s="34"/>
      <c r="B26" s="10"/>
      <c r="C26" s="32"/>
      <c r="D26" s="32"/>
      <c r="E26" s="33"/>
      <c r="F26" s="9"/>
      <c r="G26" s="9"/>
      <c r="H26" s="38"/>
      <c r="I26" s="38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49"/>
    </row>
    <row r="27" spans="1:20" s="8" customFormat="1" ht="14.5" hidden="1" x14ac:dyDescent="0.35">
      <c r="A27" s="34"/>
      <c r="B27" s="10"/>
      <c r="C27" s="32"/>
      <c r="D27" s="32"/>
      <c r="E27" s="33"/>
      <c r="F27" s="9"/>
      <c r="G27" s="9"/>
      <c r="H27" s="38"/>
      <c r="I27" s="38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49"/>
    </row>
    <row r="28" spans="1:20" s="8" customFormat="1" ht="14.5" hidden="1" x14ac:dyDescent="0.35">
      <c r="A28" s="34"/>
      <c r="B28" s="10"/>
      <c r="C28" s="32"/>
      <c r="D28" s="32"/>
      <c r="E28" s="33"/>
      <c r="F28" s="9"/>
      <c r="G28" s="9"/>
      <c r="H28" s="38"/>
      <c r="I28" s="38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49"/>
    </row>
    <row r="29" spans="1:20" s="8" customFormat="1" ht="14.5" hidden="1" x14ac:dyDescent="0.35">
      <c r="A29" s="34"/>
      <c r="B29" s="10"/>
      <c r="C29" s="32"/>
      <c r="D29" s="32"/>
      <c r="E29" s="33"/>
      <c r="F29" s="9"/>
      <c r="G29" s="9"/>
      <c r="H29" s="38"/>
      <c r="I29" s="38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49"/>
    </row>
    <row r="30" spans="1:20" s="8" customFormat="1" ht="14.5" hidden="1" x14ac:dyDescent="0.35">
      <c r="A30" s="24" t="s">
        <v>22</v>
      </c>
      <c r="B30" s="10"/>
      <c r="C30" s="32"/>
      <c r="D30" s="32"/>
      <c r="E30" s="33"/>
      <c r="F30" s="9"/>
      <c r="G30" s="9"/>
      <c r="H30" s="38"/>
      <c r="I30" s="38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49"/>
    </row>
    <row r="31" spans="1:20" s="8" customFormat="1" ht="14.5" hidden="1" x14ac:dyDescent="0.35">
      <c r="A31" s="9" t="s">
        <v>47</v>
      </c>
      <c r="B31" s="10"/>
      <c r="C31" s="32"/>
      <c r="D31" s="32"/>
      <c r="E31" s="33"/>
      <c r="F31" s="9"/>
      <c r="G31" s="9"/>
      <c r="H31" s="73"/>
      <c r="I31" s="38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49"/>
    </row>
    <row r="32" spans="1:20" s="8" customFormat="1" ht="14.5" hidden="1" x14ac:dyDescent="0.35">
      <c r="A32" s="61" t="s">
        <v>48</v>
      </c>
      <c r="B32" s="10" t="s">
        <v>49</v>
      </c>
      <c r="C32" s="70" t="s">
        <v>50</v>
      </c>
      <c r="D32" s="71" t="s">
        <v>51</v>
      </c>
      <c r="E32" s="71">
        <v>6501</v>
      </c>
      <c r="F32" s="10">
        <v>17.259</v>
      </c>
      <c r="G32" s="72" t="s">
        <v>52</v>
      </c>
      <c r="H32" s="73"/>
      <c r="I32" s="38"/>
      <c r="J32" s="73"/>
      <c r="K32" s="73"/>
      <c r="L32" s="73"/>
      <c r="M32" s="73"/>
      <c r="N32" s="73">
        <v>732180.5</v>
      </c>
      <c r="O32" s="73"/>
      <c r="P32" s="73"/>
      <c r="Q32" s="73"/>
      <c r="R32" s="73"/>
      <c r="S32" s="73"/>
      <c r="T32" s="49">
        <f>N32</f>
        <v>732180.5</v>
      </c>
    </row>
    <row r="33" spans="1:21" s="8" customFormat="1" ht="14.5" hidden="1" x14ac:dyDescent="0.35">
      <c r="A33" s="61" t="s">
        <v>48</v>
      </c>
      <c r="B33" s="10" t="s">
        <v>53</v>
      </c>
      <c r="C33" s="70" t="s">
        <v>50</v>
      </c>
      <c r="D33" s="71" t="s">
        <v>51</v>
      </c>
      <c r="E33" s="71">
        <v>6501</v>
      </c>
      <c r="F33" s="10">
        <v>17.259</v>
      </c>
      <c r="G33" s="72" t="s">
        <v>52</v>
      </c>
      <c r="H33" s="73"/>
      <c r="I33" s="38"/>
      <c r="J33" s="73"/>
      <c r="K33" s="73"/>
      <c r="L33" s="73"/>
      <c r="M33" s="73"/>
      <c r="N33" s="73">
        <v>1</v>
      </c>
      <c r="O33" s="73"/>
      <c r="P33" s="73"/>
      <c r="Q33" s="73"/>
      <c r="R33" s="73"/>
      <c r="S33" s="73"/>
      <c r="T33" s="49">
        <f t="shared" ref="T33:T37" si="0">N33</f>
        <v>1</v>
      </c>
    </row>
    <row r="34" spans="1:21" s="8" customFormat="1" ht="14.5" hidden="1" x14ac:dyDescent="0.35">
      <c r="A34" s="39" t="s">
        <v>54</v>
      </c>
      <c r="B34" s="10" t="s">
        <v>49</v>
      </c>
      <c r="C34" s="70" t="s">
        <v>55</v>
      </c>
      <c r="D34" s="9" t="s">
        <v>56</v>
      </c>
      <c r="E34" s="9">
        <v>6502</v>
      </c>
      <c r="F34" s="9">
        <v>17.257999999999999</v>
      </c>
      <c r="G34" s="72" t="s">
        <v>52</v>
      </c>
      <c r="H34" s="73"/>
      <c r="I34" s="38"/>
      <c r="J34" s="73"/>
      <c r="K34" s="73"/>
      <c r="L34" s="73"/>
      <c r="M34" s="73"/>
      <c r="N34" s="73">
        <v>140510</v>
      </c>
      <c r="O34" s="73"/>
      <c r="P34" s="73"/>
      <c r="Q34" s="73"/>
      <c r="R34" s="73"/>
      <c r="S34" s="73"/>
      <c r="T34" s="49">
        <f t="shared" si="0"/>
        <v>140510</v>
      </c>
    </row>
    <row r="35" spans="1:21" s="8" customFormat="1" ht="14.5" hidden="1" x14ac:dyDescent="0.35">
      <c r="A35" s="39" t="s">
        <v>54</v>
      </c>
      <c r="B35" s="10" t="s">
        <v>53</v>
      </c>
      <c r="C35" s="70" t="s">
        <v>55</v>
      </c>
      <c r="D35" s="9" t="s">
        <v>56</v>
      </c>
      <c r="E35" s="9">
        <v>6502</v>
      </c>
      <c r="F35" s="9">
        <v>17.257999999999999</v>
      </c>
      <c r="G35" s="72" t="s">
        <v>52</v>
      </c>
      <c r="H35" s="73"/>
      <c r="I35" s="38"/>
      <c r="J35" s="73"/>
      <c r="K35" s="73"/>
      <c r="L35" s="73"/>
      <c r="M35" s="73"/>
      <c r="N35" s="73">
        <v>1</v>
      </c>
      <c r="O35" s="73"/>
      <c r="P35" s="73"/>
      <c r="Q35" s="73"/>
      <c r="R35" s="73"/>
      <c r="S35" s="73"/>
      <c r="T35" s="49">
        <f t="shared" si="0"/>
        <v>1</v>
      </c>
    </row>
    <row r="36" spans="1:21" s="8" customFormat="1" ht="14.5" hidden="1" x14ac:dyDescent="0.35">
      <c r="A36" s="34" t="s">
        <v>57</v>
      </c>
      <c r="B36" s="10" t="s">
        <v>49</v>
      </c>
      <c r="C36" s="70" t="s">
        <v>58</v>
      </c>
      <c r="D36" s="9" t="s">
        <v>59</v>
      </c>
      <c r="E36" s="9">
        <v>6503</v>
      </c>
      <c r="F36" s="9">
        <v>17.277999999999999</v>
      </c>
      <c r="G36" s="72" t="s">
        <v>52</v>
      </c>
      <c r="H36" s="73"/>
      <c r="I36" s="38"/>
      <c r="J36" s="73"/>
      <c r="K36" s="73"/>
      <c r="L36" s="73"/>
      <c r="M36" s="73"/>
      <c r="N36" s="73">
        <v>149455</v>
      </c>
      <c r="O36" s="73"/>
      <c r="P36" s="73"/>
      <c r="Q36" s="73"/>
      <c r="R36" s="73"/>
      <c r="S36" s="73"/>
      <c r="T36" s="49">
        <f t="shared" si="0"/>
        <v>149455</v>
      </c>
    </row>
    <row r="37" spans="1:21" s="8" customFormat="1" ht="14.5" hidden="1" x14ac:dyDescent="0.35">
      <c r="A37" s="34" t="s">
        <v>57</v>
      </c>
      <c r="B37" s="10" t="s">
        <v>53</v>
      </c>
      <c r="C37" s="70" t="s">
        <v>58</v>
      </c>
      <c r="D37" s="9" t="s">
        <v>59</v>
      </c>
      <c r="E37" s="9">
        <v>6503</v>
      </c>
      <c r="F37" s="9">
        <v>17.277999999999999</v>
      </c>
      <c r="G37" s="72" t="s">
        <v>52</v>
      </c>
      <c r="H37" s="73"/>
      <c r="I37" s="38"/>
      <c r="J37" s="73"/>
      <c r="K37" s="73"/>
      <c r="L37" s="73"/>
      <c r="M37" s="73"/>
      <c r="N37" s="73">
        <v>1</v>
      </c>
      <c r="O37" s="73"/>
      <c r="P37" s="73"/>
      <c r="Q37" s="73"/>
      <c r="R37" s="73"/>
      <c r="S37" s="73"/>
      <c r="T37" s="49">
        <f t="shared" si="0"/>
        <v>1</v>
      </c>
    </row>
    <row r="38" spans="1:21" s="8" customFormat="1" ht="15.5" hidden="1" x14ac:dyDescent="0.35">
      <c r="A38" s="34"/>
      <c r="B38" s="10"/>
      <c r="C38" s="9"/>
      <c r="D38" s="62"/>
      <c r="E38" s="62"/>
      <c r="F38" s="9"/>
      <c r="G38" s="65"/>
      <c r="H38" s="73"/>
      <c r="I38" s="38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49"/>
    </row>
    <row r="39" spans="1:21" s="8" customFormat="1" ht="15.5" hidden="1" x14ac:dyDescent="0.35">
      <c r="A39" s="34"/>
      <c r="B39" s="10"/>
      <c r="C39" s="9"/>
      <c r="D39" s="62"/>
      <c r="E39" s="62"/>
      <c r="F39" s="9"/>
      <c r="G39" s="65"/>
      <c r="H39" s="73"/>
      <c r="I39" s="38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49"/>
    </row>
    <row r="40" spans="1:21" s="8" customFormat="1" ht="14.5" hidden="1" x14ac:dyDescent="0.35">
      <c r="A40" s="39" t="s">
        <v>54</v>
      </c>
      <c r="B40" s="10" t="s">
        <v>49</v>
      </c>
      <c r="C40" s="70" t="s">
        <v>60</v>
      </c>
      <c r="D40" s="9" t="s">
        <v>56</v>
      </c>
      <c r="E40" s="9">
        <v>6502</v>
      </c>
      <c r="F40" s="9">
        <v>17.257999999999999</v>
      </c>
      <c r="G40" s="72" t="s">
        <v>52</v>
      </c>
      <c r="H40" s="73"/>
      <c r="I40" s="38"/>
      <c r="J40" s="73"/>
      <c r="K40" s="73"/>
      <c r="L40" s="73"/>
      <c r="M40" s="73"/>
      <c r="N40" s="73"/>
      <c r="O40" s="73"/>
      <c r="P40" s="73">
        <v>554260</v>
      </c>
      <c r="Q40" s="73"/>
      <c r="R40" s="73"/>
      <c r="S40" s="73"/>
      <c r="T40" s="49">
        <f>P40</f>
        <v>554260</v>
      </c>
    </row>
    <row r="41" spans="1:21" s="8" customFormat="1" ht="14.5" hidden="1" x14ac:dyDescent="0.35">
      <c r="A41" s="39" t="s">
        <v>54</v>
      </c>
      <c r="B41" s="10" t="s">
        <v>53</v>
      </c>
      <c r="C41" s="70" t="s">
        <v>60</v>
      </c>
      <c r="D41" s="9" t="s">
        <v>56</v>
      </c>
      <c r="E41" s="9">
        <v>6502</v>
      </c>
      <c r="F41" s="9">
        <v>17.257999999999999</v>
      </c>
      <c r="G41" s="72" t="s">
        <v>52</v>
      </c>
      <c r="H41" s="73"/>
      <c r="I41" s="38"/>
      <c r="J41" s="73"/>
      <c r="K41" s="73"/>
      <c r="L41" s="73"/>
      <c r="M41" s="73"/>
      <c r="N41" s="73"/>
      <c r="O41" s="73"/>
      <c r="P41" s="73">
        <v>1</v>
      </c>
      <c r="Q41" s="73"/>
      <c r="R41" s="73"/>
      <c r="S41" s="73"/>
      <c r="T41" s="49">
        <f>P41</f>
        <v>1</v>
      </c>
    </row>
    <row r="42" spans="1:21" s="8" customFormat="1" ht="14.5" hidden="1" x14ac:dyDescent="0.35">
      <c r="A42" s="34" t="s">
        <v>57</v>
      </c>
      <c r="B42" s="10" t="s">
        <v>49</v>
      </c>
      <c r="C42" s="70" t="s">
        <v>61</v>
      </c>
      <c r="D42" s="9" t="s">
        <v>59</v>
      </c>
      <c r="E42" s="9">
        <v>6503</v>
      </c>
      <c r="F42" s="9">
        <v>17.277999999999999</v>
      </c>
      <c r="G42" s="72" t="s">
        <v>52</v>
      </c>
      <c r="H42" s="73"/>
      <c r="I42" s="38"/>
      <c r="J42" s="73"/>
      <c r="K42" s="73"/>
      <c r="L42" s="73"/>
      <c r="M42" s="73"/>
      <c r="N42" s="73"/>
      <c r="O42" s="73"/>
      <c r="P42" s="73">
        <v>523510</v>
      </c>
      <c r="Q42" s="73"/>
      <c r="R42" s="73"/>
      <c r="S42" s="73"/>
      <c r="T42" s="49">
        <f t="shared" ref="T42:T43" si="1">P42</f>
        <v>523510</v>
      </c>
    </row>
    <row r="43" spans="1:21" s="8" customFormat="1" ht="14.5" hidden="1" x14ac:dyDescent="0.35">
      <c r="A43" s="34" t="s">
        <v>57</v>
      </c>
      <c r="B43" s="10" t="s">
        <v>53</v>
      </c>
      <c r="C43" s="70" t="s">
        <v>61</v>
      </c>
      <c r="D43" s="9" t="s">
        <v>59</v>
      </c>
      <c r="E43" s="9">
        <v>6503</v>
      </c>
      <c r="F43" s="9">
        <v>17.277999999999999</v>
      </c>
      <c r="G43" s="72" t="s">
        <v>52</v>
      </c>
      <c r="H43" s="73"/>
      <c r="I43" s="38"/>
      <c r="J43" s="73"/>
      <c r="K43" s="73"/>
      <c r="L43" s="73"/>
      <c r="M43" s="73"/>
      <c r="N43" s="73"/>
      <c r="O43" s="73"/>
      <c r="P43" s="73">
        <v>1</v>
      </c>
      <c r="Q43" s="73"/>
      <c r="R43" s="73"/>
      <c r="S43" s="73"/>
      <c r="T43" s="49">
        <f t="shared" si="1"/>
        <v>1</v>
      </c>
      <c r="U43" s="51"/>
    </row>
    <row r="44" spans="1:21" s="8" customFormat="1" ht="14.5" hidden="1" x14ac:dyDescent="0.35">
      <c r="A44" s="34"/>
      <c r="B44" s="10"/>
      <c r="C44" s="53"/>
      <c r="D44" s="9"/>
      <c r="E44" s="10"/>
      <c r="F44" s="9"/>
      <c r="G44" s="9"/>
      <c r="H44" s="73"/>
      <c r="I44" s="38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49"/>
    </row>
    <row r="45" spans="1:21" s="8" customFormat="1" ht="14.5" hidden="1" x14ac:dyDescent="0.35">
      <c r="A45" s="34"/>
      <c r="B45" s="10"/>
      <c r="C45" s="53"/>
      <c r="D45" s="9"/>
      <c r="E45" s="10"/>
      <c r="F45" s="9"/>
      <c r="G45" s="9"/>
      <c r="H45" s="73"/>
      <c r="I45" s="38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49"/>
    </row>
    <row r="46" spans="1:21" s="8" customFormat="1" ht="14.5" hidden="1" x14ac:dyDescent="0.35">
      <c r="A46" s="34"/>
      <c r="B46" s="10"/>
      <c r="C46" s="53"/>
      <c r="D46" s="9"/>
      <c r="E46" s="10"/>
      <c r="F46" s="9"/>
      <c r="G46" s="9"/>
      <c r="H46" s="73"/>
      <c r="I46" s="38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49"/>
    </row>
    <row r="47" spans="1:21" s="8" customFormat="1" ht="14.5" hidden="1" x14ac:dyDescent="0.35">
      <c r="A47" s="50" t="s">
        <v>62</v>
      </c>
      <c r="B47" s="10" t="s">
        <v>49</v>
      </c>
      <c r="C47" s="70" t="s">
        <v>63</v>
      </c>
      <c r="D47" s="71" t="s">
        <v>51</v>
      </c>
      <c r="E47" s="9">
        <v>6407</v>
      </c>
      <c r="F47" s="10">
        <v>17.259</v>
      </c>
      <c r="G47" s="72" t="s">
        <v>52</v>
      </c>
      <c r="H47" s="73"/>
      <c r="I47" s="38"/>
      <c r="J47" s="73"/>
      <c r="K47" s="73"/>
      <c r="L47" s="73"/>
      <c r="M47" s="73"/>
      <c r="N47" s="73"/>
      <c r="O47" s="73"/>
      <c r="P47" s="73"/>
      <c r="Q47" s="73"/>
      <c r="R47" s="73">
        <v>74999</v>
      </c>
      <c r="S47" s="73"/>
      <c r="T47" s="49">
        <f>R47</f>
        <v>74999</v>
      </c>
    </row>
    <row r="48" spans="1:21" s="8" customFormat="1" ht="14.5" hidden="1" x14ac:dyDescent="0.35">
      <c r="A48" s="50" t="s">
        <v>62</v>
      </c>
      <c r="B48" s="10" t="s">
        <v>64</v>
      </c>
      <c r="C48" s="70" t="s">
        <v>63</v>
      </c>
      <c r="D48" s="71" t="s">
        <v>51</v>
      </c>
      <c r="E48" s="9">
        <v>6407</v>
      </c>
      <c r="F48" s="10">
        <v>17.259</v>
      </c>
      <c r="G48" s="72" t="s">
        <v>52</v>
      </c>
      <c r="H48" s="73"/>
      <c r="I48" s="38"/>
      <c r="J48" s="73"/>
      <c r="K48" s="73"/>
      <c r="L48" s="73"/>
      <c r="M48" s="73"/>
      <c r="N48" s="73"/>
      <c r="O48" s="73"/>
      <c r="P48" s="73"/>
      <c r="Q48" s="73"/>
      <c r="R48" s="73">
        <v>1</v>
      </c>
      <c r="S48" s="73"/>
      <c r="T48" s="49">
        <f>R48</f>
        <v>1</v>
      </c>
    </row>
    <row r="49" spans="1:20" s="8" customFormat="1" ht="14.5" hidden="1" x14ac:dyDescent="0.35">
      <c r="A49" s="34"/>
      <c r="B49" s="52"/>
      <c r="C49" s="46"/>
      <c r="D49" s="9"/>
      <c r="E49" s="10"/>
      <c r="F49" s="9"/>
      <c r="G49" s="9"/>
      <c r="H49" s="73"/>
      <c r="I49" s="38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49"/>
    </row>
    <row r="50" spans="1:20" s="8" customFormat="1" ht="14.5" x14ac:dyDescent="0.35">
      <c r="A50" s="34"/>
      <c r="B50" s="10"/>
      <c r="C50" s="9"/>
      <c r="D50" s="9"/>
      <c r="E50" s="10"/>
      <c r="F50" s="9"/>
      <c r="G50" s="9"/>
      <c r="H50" s="73"/>
      <c r="I50" s="38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49"/>
    </row>
    <row r="51" spans="1:20" s="8" customFormat="1" ht="14.5" x14ac:dyDescent="0.35">
      <c r="A51" s="24" t="s">
        <v>22</v>
      </c>
      <c r="B51" s="10"/>
      <c r="C51" s="32"/>
      <c r="D51" s="32"/>
      <c r="E51" s="32"/>
      <c r="F51" s="9"/>
      <c r="G51" s="9"/>
      <c r="H51" s="73"/>
      <c r="I51" s="38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49"/>
    </row>
    <row r="52" spans="1:20" s="8" customFormat="1" ht="14.5" x14ac:dyDescent="0.35">
      <c r="A52" s="9" t="s">
        <v>65</v>
      </c>
      <c r="B52" s="10"/>
      <c r="C52" s="32"/>
      <c r="D52" s="32"/>
      <c r="E52" s="32"/>
      <c r="F52" s="9"/>
      <c r="G52" s="9"/>
      <c r="H52" s="73"/>
      <c r="I52" s="38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49"/>
    </row>
    <row r="53" spans="1:20" s="8" customFormat="1" ht="14.5" hidden="1" x14ac:dyDescent="0.35">
      <c r="A53" s="39" t="s">
        <v>66</v>
      </c>
      <c r="B53" s="10" t="s">
        <v>49</v>
      </c>
      <c r="C53" s="9" t="s">
        <v>67</v>
      </c>
      <c r="D53" s="9" t="s">
        <v>68</v>
      </c>
      <c r="E53" s="9" t="s">
        <v>69</v>
      </c>
      <c r="F53" s="10">
        <v>17.207000000000001</v>
      </c>
      <c r="G53" s="56" t="s">
        <v>70</v>
      </c>
      <c r="H53" s="73"/>
      <c r="I53" s="38"/>
      <c r="J53" s="73"/>
      <c r="K53" s="73"/>
      <c r="L53" s="73"/>
      <c r="M53" s="73"/>
      <c r="N53" s="73"/>
      <c r="O53" s="73">
        <f>50030.23-1</f>
        <v>50029.23</v>
      </c>
      <c r="P53" s="73"/>
      <c r="Q53" s="73"/>
      <c r="R53" s="73"/>
      <c r="S53" s="73"/>
      <c r="T53" s="49">
        <f>O53</f>
        <v>50029.23</v>
      </c>
    </row>
    <row r="54" spans="1:20" s="8" customFormat="1" ht="14.5" hidden="1" x14ac:dyDescent="0.35">
      <c r="A54" s="39" t="s">
        <v>66</v>
      </c>
      <c r="B54" s="10" t="s">
        <v>53</v>
      </c>
      <c r="C54" s="9" t="s">
        <v>67</v>
      </c>
      <c r="D54" s="9" t="s">
        <v>68</v>
      </c>
      <c r="E54" s="9" t="s">
        <v>69</v>
      </c>
      <c r="F54" s="10">
        <v>17.207000000000001</v>
      </c>
      <c r="G54" s="56" t="s">
        <v>70</v>
      </c>
      <c r="H54" s="73"/>
      <c r="I54" s="38"/>
      <c r="J54" s="73"/>
      <c r="K54" s="73"/>
      <c r="L54" s="73"/>
      <c r="M54" s="73"/>
      <c r="N54" s="73"/>
      <c r="O54" s="73">
        <v>1</v>
      </c>
      <c r="P54" s="73"/>
      <c r="Q54" s="73"/>
      <c r="R54" s="73"/>
      <c r="S54" s="73"/>
      <c r="T54" s="49">
        <f t="shared" ref="T54:T56" si="2">O54</f>
        <v>1</v>
      </c>
    </row>
    <row r="55" spans="1:20" s="8" customFormat="1" ht="14.5" hidden="1" x14ac:dyDescent="0.35">
      <c r="A55" s="39" t="s">
        <v>71</v>
      </c>
      <c r="B55" s="10" t="s">
        <v>49</v>
      </c>
      <c r="C55" s="9" t="s">
        <v>67</v>
      </c>
      <c r="D55" s="9" t="s">
        <v>68</v>
      </c>
      <c r="E55" s="9" t="s">
        <v>72</v>
      </c>
      <c r="F55" s="10" t="s">
        <v>73</v>
      </c>
      <c r="G55" s="56" t="s">
        <v>70</v>
      </c>
      <c r="H55" s="73"/>
      <c r="I55" s="38"/>
      <c r="J55" s="73"/>
      <c r="K55" s="73"/>
      <c r="L55" s="73"/>
      <c r="M55" s="73"/>
      <c r="N55" s="73"/>
      <c r="O55" s="73">
        <f>49790.59-1</f>
        <v>49789.59</v>
      </c>
      <c r="P55" s="73"/>
      <c r="Q55" s="73"/>
      <c r="R55" s="73"/>
      <c r="S55" s="73"/>
      <c r="T55" s="49">
        <f t="shared" si="2"/>
        <v>49789.59</v>
      </c>
    </row>
    <row r="56" spans="1:20" s="8" customFormat="1" ht="14.5" hidden="1" x14ac:dyDescent="0.35">
      <c r="A56" s="39" t="s">
        <v>71</v>
      </c>
      <c r="B56" s="10" t="s">
        <v>53</v>
      </c>
      <c r="C56" s="9" t="s">
        <v>67</v>
      </c>
      <c r="D56" s="9" t="s">
        <v>68</v>
      </c>
      <c r="E56" s="9" t="s">
        <v>72</v>
      </c>
      <c r="F56" s="10" t="s">
        <v>73</v>
      </c>
      <c r="G56" s="56" t="s">
        <v>70</v>
      </c>
      <c r="H56" s="73"/>
      <c r="I56" s="38"/>
      <c r="J56" s="73"/>
      <c r="K56" s="73"/>
      <c r="L56" s="73"/>
      <c r="M56" s="73"/>
      <c r="N56" s="73"/>
      <c r="O56" s="73">
        <v>1</v>
      </c>
      <c r="P56" s="73"/>
      <c r="Q56" s="73"/>
      <c r="R56" s="73"/>
      <c r="S56" s="73"/>
      <c r="T56" s="49">
        <f t="shared" si="2"/>
        <v>1</v>
      </c>
    </row>
    <row r="57" spans="1:20" s="8" customFormat="1" ht="14.5" hidden="1" x14ac:dyDescent="0.35">
      <c r="A57" s="67" t="s">
        <v>74</v>
      </c>
      <c r="B57" s="10"/>
      <c r="C57" s="69" t="s">
        <v>75</v>
      </c>
      <c r="D57" s="9" t="s">
        <v>76</v>
      </c>
      <c r="E57" s="9" t="s">
        <v>77</v>
      </c>
      <c r="F57" s="9">
        <v>10.561</v>
      </c>
      <c r="G57" s="10" t="s">
        <v>78</v>
      </c>
      <c r="H57" s="68"/>
      <c r="I57" s="11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49"/>
    </row>
    <row r="58" spans="1:20" s="8" customFormat="1" ht="14.5" hidden="1" x14ac:dyDescent="0.35">
      <c r="A58" s="67" t="s">
        <v>79</v>
      </c>
      <c r="B58" s="10" t="s">
        <v>49</v>
      </c>
      <c r="C58" s="88" t="s">
        <v>80</v>
      </c>
      <c r="D58" s="88" t="s">
        <v>81</v>
      </c>
      <c r="E58" s="9" t="s">
        <v>82</v>
      </c>
      <c r="F58" s="87"/>
      <c r="G58" s="43"/>
      <c r="H58" s="74"/>
      <c r="I58" s="20"/>
      <c r="J58" s="74"/>
      <c r="K58" s="74"/>
      <c r="L58" s="74"/>
      <c r="M58" s="74"/>
      <c r="N58" s="74"/>
      <c r="O58" s="74"/>
      <c r="P58" s="74"/>
      <c r="Q58" s="74">
        <v>11231.71</v>
      </c>
      <c r="R58" s="74"/>
      <c r="S58" s="74"/>
      <c r="T58" s="49">
        <f>Q58</f>
        <v>11231.71</v>
      </c>
    </row>
    <row r="59" spans="1:20" s="8" customFormat="1" ht="14.5" hidden="1" x14ac:dyDescent="0.35">
      <c r="A59" s="67" t="s">
        <v>83</v>
      </c>
      <c r="B59" s="10" t="s">
        <v>49</v>
      </c>
      <c r="C59" s="89" t="s">
        <v>84</v>
      </c>
      <c r="D59" s="89" t="s">
        <v>85</v>
      </c>
      <c r="E59" s="9" t="s">
        <v>86</v>
      </c>
      <c r="F59" s="87"/>
      <c r="G59" s="43"/>
      <c r="H59" s="74"/>
      <c r="I59" s="20"/>
      <c r="J59" s="74"/>
      <c r="K59" s="74"/>
      <c r="L59" s="74"/>
      <c r="M59" s="74"/>
      <c r="N59" s="74"/>
      <c r="O59" s="74"/>
      <c r="P59" s="74"/>
      <c r="Q59" s="74">
        <v>3290</v>
      </c>
      <c r="R59" s="74"/>
      <c r="S59" s="74"/>
      <c r="T59" s="49">
        <f>Q59</f>
        <v>3290</v>
      </c>
    </row>
    <row r="60" spans="1:20" s="8" customFormat="1" ht="14.5" x14ac:dyDescent="0.35">
      <c r="A60" s="67" t="s">
        <v>113</v>
      </c>
      <c r="B60" s="10" t="s">
        <v>49</v>
      </c>
      <c r="C60" s="95" t="s">
        <v>114</v>
      </c>
      <c r="D60" s="95" t="s">
        <v>115</v>
      </c>
      <c r="E60" s="9" t="s">
        <v>116</v>
      </c>
      <c r="F60" s="87"/>
      <c r="G60" s="43"/>
      <c r="H60" s="74"/>
      <c r="I60" s="20"/>
      <c r="J60" s="74"/>
      <c r="K60" s="74"/>
      <c r="L60" s="74"/>
      <c r="M60" s="74"/>
      <c r="N60" s="74"/>
      <c r="O60" s="74"/>
      <c r="P60" s="74"/>
      <c r="Q60" s="74"/>
      <c r="R60" s="74"/>
      <c r="S60" s="74">
        <v>8423.7800000000007</v>
      </c>
      <c r="T60" s="49">
        <f>S60</f>
        <v>8423.7800000000007</v>
      </c>
    </row>
    <row r="61" spans="1:20" s="8" customFormat="1" ht="14.5" x14ac:dyDescent="0.35">
      <c r="A61" s="67"/>
      <c r="B61" s="10"/>
      <c r="C61" s="94"/>
      <c r="D61" s="94"/>
      <c r="E61" s="9"/>
      <c r="F61" s="87"/>
      <c r="G61" s="43"/>
      <c r="H61" s="74"/>
      <c r="I61" s="20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49"/>
    </row>
    <row r="62" spans="1:20" s="8" customFormat="1" ht="14.5" x14ac:dyDescent="0.35">
      <c r="A62" s="55"/>
      <c r="B62" s="10"/>
      <c r="C62" s="56"/>
      <c r="D62" s="56"/>
      <c r="E62" s="56"/>
      <c r="F62" s="43"/>
      <c r="G62" s="43"/>
      <c r="H62" s="74"/>
      <c r="I62" s="20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49"/>
    </row>
    <row r="63" spans="1:20" s="8" customFormat="1" ht="14.5" x14ac:dyDescent="0.35">
      <c r="A63" s="55"/>
      <c r="B63" s="10"/>
      <c r="C63" s="56"/>
      <c r="D63" s="56"/>
      <c r="E63" s="56"/>
      <c r="F63" s="43"/>
      <c r="G63" s="43"/>
      <c r="H63" s="20"/>
      <c r="I63" s="20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49"/>
    </row>
    <row r="64" spans="1:20" s="8" customFormat="1" ht="15" thickBot="1" x14ac:dyDescent="0.4">
      <c r="A64" s="19"/>
      <c r="B64" s="19"/>
      <c r="C64" s="19"/>
      <c r="D64" s="18"/>
      <c r="E64" s="18"/>
      <c r="F64" s="18"/>
      <c r="G64" s="18"/>
      <c r="H64" s="20"/>
      <c r="I64" s="20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49"/>
    </row>
    <row r="65" spans="1:20" s="8" customFormat="1" ht="15" thickBot="1" x14ac:dyDescent="0.4">
      <c r="A65" s="21" t="s">
        <v>87</v>
      </c>
      <c r="B65" s="22"/>
      <c r="C65" s="23"/>
      <c r="D65" s="23"/>
      <c r="E65" s="23"/>
      <c r="F65" s="23"/>
      <c r="G65" s="64"/>
      <c r="H65" s="47">
        <f>SUM(H6:H64)</f>
        <v>300000</v>
      </c>
      <c r="I65" s="59">
        <f>SUM(I63:I64)</f>
        <v>0</v>
      </c>
      <c r="J65" s="47">
        <f>SUM(J13:J17)</f>
        <v>24523</v>
      </c>
      <c r="K65" s="47">
        <f>SUM(K13:K16)</f>
        <v>3151.9524799999999</v>
      </c>
      <c r="L65" s="47">
        <f>SUM(L9:L10)</f>
        <v>537134.39</v>
      </c>
      <c r="M65" s="47">
        <f>SUM(M7:M10)</f>
        <v>95000</v>
      </c>
      <c r="N65" s="47">
        <f>SUM(N30:N47)</f>
        <v>1022148.5</v>
      </c>
      <c r="O65" s="47">
        <f>SUM(O52:O63)</f>
        <v>99820.82</v>
      </c>
      <c r="P65" s="47">
        <f>SUM(P39:P43)</f>
        <v>1077772</v>
      </c>
      <c r="Q65" s="47">
        <f>SUM(Q52:Q62)</f>
        <v>14521.71</v>
      </c>
      <c r="R65" s="47">
        <f>SUM(R31:R63)</f>
        <v>75000</v>
      </c>
      <c r="S65" s="47">
        <f>SUM(S52:S61)</f>
        <v>8423.7800000000007</v>
      </c>
      <c r="T65" s="48"/>
    </row>
    <row r="66" spans="1:20" s="8" customFormat="1" ht="14.5" x14ac:dyDescent="0.35">
      <c r="A66" s="13"/>
      <c r="B66" s="13"/>
      <c r="C66" s="14"/>
      <c r="D66" s="14"/>
      <c r="E66" s="14"/>
      <c r="F66" s="14"/>
      <c r="G66" s="14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6"/>
    </row>
    <row r="67" spans="1:20" s="8" customFormat="1" ht="15.5" x14ac:dyDescent="0.35">
      <c r="A67" s="12" t="s">
        <v>88</v>
      </c>
      <c r="C67" s="31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:20" s="8" customFormat="1" ht="14.5" hidden="1" x14ac:dyDescent="0.35">
      <c r="A68" s="12" t="s">
        <v>89</v>
      </c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:20" s="8" customFormat="1" ht="14.5" hidden="1" x14ac:dyDescent="0.35">
      <c r="A69" s="12" t="s">
        <v>90</v>
      </c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:20" ht="14.5" hidden="1" x14ac:dyDescent="0.35">
      <c r="A70" s="12" t="s">
        <v>91</v>
      </c>
    </row>
    <row r="71" spans="1:20" ht="14.5" hidden="1" x14ac:dyDescent="0.35">
      <c r="A71" s="13" t="s">
        <v>92</v>
      </c>
    </row>
    <row r="72" spans="1:20" ht="14.5" hidden="1" x14ac:dyDescent="0.35">
      <c r="A72" s="12" t="s">
        <v>93</v>
      </c>
    </row>
    <row r="73" spans="1:20" ht="14.5" hidden="1" x14ac:dyDescent="0.35">
      <c r="A73" s="13" t="s">
        <v>92</v>
      </c>
    </row>
    <row r="74" spans="1:20" ht="14.5" hidden="1" x14ac:dyDescent="0.35">
      <c r="A74" s="12" t="s">
        <v>94</v>
      </c>
    </row>
    <row r="75" spans="1:20" ht="14.5" hidden="1" x14ac:dyDescent="0.35">
      <c r="A75" s="13" t="s">
        <v>95</v>
      </c>
    </row>
    <row r="76" spans="1:20" ht="14.5" hidden="1" x14ac:dyDescent="0.35">
      <c r="A76" s="12" t="s">
        <v>96</v>
      </c>
    </row>
    <row r="77" spans="1:20" ht="14.5" hidden="1" x14ac:dyDescent="0.35">
      <c r="A77" s="13" t="s">
        <v>97</v>
      </c>
    </row>
    <row r="78" spans="1:20" ht="14.5" hidden="1" x14ac:dyDescent="0.35">
      <c r="A78" s="12" t="s">
        <v>98</v>
      </c>
    </row>
    <row r="79" spans="1:20" ht="14.5" hidden="1" x14ac:dyDescent="0.35">
      <c r="A79" s="13" t="s">
        <v>99</v>
      </c>
    </row>
    <row r="80" spans="1:20" ht="14.5" hidden="1" x14ac:dyDescent="0.35">
      <c r="A80" s="12" t="s">
        <v>100</v>
      </c>
    </row>
    <row r="81" spans="1:1" ht="14.5" hidden="1" x14ac:dyDescent="0.35">
      <c r="A81" s="13" t="s">
        <v>101</v>
      </c>
    </row>
    <row r="82" spans="1:1" ht="14.5" hidden="1" x14ac:dyDescent="0.35">
      <c r="A82" s="12" t="s">
        <v>102</v>
      </c>
    </row>
    <row r="83" spans="1:1" ht="14.5" hidden="1" x14ac:dyDescent="0.35">
      <c r="A83" s="13" t="s">
        <v>99</v>
      </c>
    </row>
    <row r="84" spans="1:1" ht="14.5" hidden="1" x14ac:dyDescent="0.35">
      <c r="A84" s="12" t="s">
        <v>103</v>
      </c>
    </row>
    <row r="85" spans="1:1" ht="14.5" hidden="1" x14ac:dyDescent="0.35">
      <c r="A85" s="13" t="s">
        <v>104</v>
      </c>
    </row>
    <row r="86" spans="1:1" ht="14.5" hidden="1" x14ac:dyDescent="0.35">
      <c r="A86" s="12" t="s">
        <v>105</v>
      </c>
    </row>
    <row r="87" spans="1:1" ht="14.5" hidden="1" x14ac:dyDescent="0.35">
      <c r="A87" s="13" t="s">
        <v>106</v>
      </c>
    </row>
    <row r="88" spans="1:1" ht="14.5" x14ac:dyDescent="0.35">
      <c r="A88" s="12" t="s">
        <v>112</v>
      </c>
    </row>
    <row r="89" spans="1:1" ht="14.5" x14ac:dyDescent="0.35">
      <c r="A89" s="13" t="s">
        <v>104</v>
      </c>
    </row>
    <row r="94" spans="1:1" ht="14.5" x14ac:dyDescent="0.35">
      <c r="A94" s="12" t="s">
        <v>107</v>
      </c>
    </row>
    <row r="95" spans="1:1" ht="14.5" x14ac:dyDescent="0.35">
      <c r="A95" s="66" t="s">
        <v>108</v>
      </c>
    </row>
    <row r="96" spans="1:1" ht="14.5" x14ac:dyDescent="0.35">
      <c r="A96" s="12" t="s">
        <v>109</v>
      </c>
    </row>
    <row r="97" spans="1:1" ht="14.5" x14ac:dyDescent="0.35">
      <c r="A97" s="66" t="s">
        <v>110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3eaa8c69a197245a002e3ef1999eb42d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9918fa709a77541c7a733ebd3538a2f4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36E434-AAB2-4A31-8F9F-406D3F8CE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2025-12-26T12:53:56Z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