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ALL RIVER BUDGETS/"/>
    </mc:Choice>
  </mc:AlternateContent>
  <xr:revisionPtr revIDLastSave="0" documentId="8_{AC093CC3-797E-4290-92C4-1A3E9C3FB8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LL RIVER" sheetId="2" r:id="rId1"/>
  </sheets>
  <definedNames>
    <definedName name="_xlnm.Print_Area" localSheetId="0">'FALL RIVER'!$A$1:$F$69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4" i="2" l="1"/>
  <c r="W67" i="2"/>
  <c r="V67" i="2"/>
  <c r="X63" i="2"/>
  <c r="X62" i="2"/>
  <c r="U67" i="2"/>
  <c r="X61" i="2"/>
  <c r="T67" i="2"/>
  <c r="X60" i="2"/>
  <c r="S67" i="2"/>
  <c r="X48" i="2"/>
  <c r="X47" i="2"/>
  <c r="R67" i="2"/>
  <c r="X59" i="2"/>
  <c r="X58" i="2"/>
  <c r="Q67" i="2"/>
  <c r="X42" i="2"/>
  <c r="X43" i="2"/>
  <c r="X41" i="2"/>
  <c r="X40" i="2"/>
  <c r="P67" i="2"/>
  <c r="X54" i="2"/>
  <c r="X56" i="2"/>
  <c r="O55" i="2"/>
  <c r="X55" i="2" s="1"/>
  <c r="O53" i="2"/>
  <c r="X53" i="2" s="1"/>
  <c r="N67" i="2"/>
  <c r="X33" i="2"/>
  <c r="X34" i="2"/>
  <c r="X35" i="2"/>
  <c r="X36" i="2"/>
  <c r="X37" i="2"/>
  <c r="X32" i="2"/>
  <c r="X8" i="2"/>
  <c r="M67" i="2"/>
  <c r="L67" i="2"/>
  <c r="X9" i="2"/>
  <c r="X14" i="2"/>
  <c r="K67" i="2"/>
  <c r="J67" i="2"/>
  <c r="H24" i="2"/>
  <c r="O67" i="2" l="1"/>
  <c r="I67" i="2"/>
  <c r="H67" i="2"/>
</calcChain>
</file>

<file path=xl/sharedStrings.xml><?xml version="1.0" encoding="utf-8"?>
<sst xmlns="http://schemas.openxmlformats.org/spreadsheetml/2006/main" count="229" uniqueCount="139">
  <si>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</si>
  <si>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</si>
  <si>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</si>
  <si>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</si>
  <si>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</si>
  <si>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</si>
  <si>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</si>
  <si>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</si>
  <si>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</si>
  <si>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</si>
  <si>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</si>
  <si>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</si>
  <si>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</si>
  <si>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</si>
  <si>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</si>
  <si>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</si>
  <si>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</si>
  <si>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</si>
  <si>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</si>
  <si>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</si>
  <si>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</si>
  <si>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</si>
  <si>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</si>
  <si>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</si>
  <si>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BUDGET #13 FY26</t>
  </si>
  <si>
    <t>TOTAL</t>
  </si>
  <si>
    <t>MMARS DOCUMENT ID</t>
  </si>
  <si>
    <t>CT EOL 26CCFRIVSOSWTF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</si>
  <si>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</si>
  <si>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</si>
  <si>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</si>
  <si>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</si>
  <si>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</si>
  <si>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</si>
  <si>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</si>
  <si>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</si>
  <si>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</si>
  <si>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</si>
  <si>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26CCFRIVETSUI</t>
  </si>
  <si>
    <t>JVSG</t>
  </si>
  <si>
    <t>FVETS2025</t>
  </si>
  <si>
    <t>7002-6628</t>
  </si>
  <si>
    <t>K109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</si>
  <si>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</si>
  <si>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</si>
  <si>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</si>
  <si>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</si>
  <si>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</si>
  <si>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</si>
  <si>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</si>
  <si>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</si>
  <si>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</si>
  <si>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</si>
  <si>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</si>
  <si>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</si>
  <si>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</si>
  <si>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</si>
  <si>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</si>
  <si>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</si>
  <si>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</si>
  <si>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</si>
  <si>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</si>
  <si>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</si>
  <si>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</si>
  <si>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</si>
  <si>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</si>
  <si>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</si>
  <si>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</si>
  <si>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t>JULY 1, 2026-SEPT 30, 2026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</si>
  <si>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</si>
  <si>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</si>
  <si>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</si>
  <si>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</si>
  <si>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</si>
  <si>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</si>
  <si>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</si>
  <si>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</si>
  <si>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</si>
  <si>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</si>
  <si>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</si>
  <si>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</si>
  <si>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</si>
  <si>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</si>
  <si>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</si>
  <si>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</si>
  <si>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</si>
  <si>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</si>
  <si>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</si>
  <si>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</si>
  <si>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</si>
  <si>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</si>
  <si>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</si>
  <si>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</si>
  <si>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</si>
  <si>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</si>
  <si>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</si>
  <si>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</si>
  <si>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</si>
  <si>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</si>
  <si>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</si>
  <si>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</si>
  <si>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</si>
  <si>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</si>
  <si>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</si>
  <si>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</si>
  <si>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</si>
  <si>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</si>
  <si>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</si>
  <si>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</si>
  <si>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</si>
  <si>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</si>
  <si>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</si>
  <si>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</si>
  <si>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</si>
  <si>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</si>
  <si>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</si>
  <si>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</si>
  <si>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</si>
  <si>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</si>
  <si>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</si>
  <si>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</si>
  <si>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</si>
  <si>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</si>
  <si>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</si>
  <si>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</si>
  <si>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</si>
  <si>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</si>
  <si>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BUDGET #10 FY26 DEC 26 2025</t>
  </si>
  <si>
    <t>BUDGET #11 FY26 JAN 9 2026</t>
  </si>
  <si>
    <t>BUDGET #12 FY26 JAN 20 2026</t>
  </si>
  <si>
    <t>TO ADD DTA WPP FUNDS</t>
  </si>
  <si>
    <t>BUDGET #13 FY26 MARCH 11 2026</t>
  </si>
  <si>
    <t>VENDOR CODE</t>
  </si>
  <si>
    <t>VC6000192090</t>
  </si>
  <si>
    <t>UEI #</t>
  </si>
  <si>
    <t>PZNVFLKJGLX9</t>
  </si>
  <si>
    <t>BUDGET #14 FY26 MARCH 19 2026</t>
  </si>
  <si>
    <t>BUDGET #14 FY26</t>
  </si>
  <si>
    <r>
      <t>MassAbility-</t>
    </r>
    <r>
      <rPr>
        <b/>
        <sz val="11"/>
        <color rgb="FFFF0000"/>
        <rFont val="Book Antiqua"/>
        <family val="1"/>
      </rPr>
      <t>PART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</si>
</sst>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2" xfId="0" applyFont="1" applyBorder="1"/>
    <xf numFmtId="0" fontId="12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/>
    <xf numFmtId="0" fontId="13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8" fontId="8" fillId="0" borderId="2" xfId="1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9"/>
  <sheetViews>
    <sheetView tabSelected="1" topLeftCell="A4" zoomScale="120" zoomScaleNormal="120" workbookViewId="0">
      <selection activeCell="A99" sqref="A99"/>
    </sheetView>
  </sheetViews>
  <sheetFormatPr defaultColWidth="9.1796875" defaultRowHeight="12" x14ac:dyDescent="0.3"/>
  <cols>
    <col min="1" max="1" width="79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4.54296875" style="2" hidden="1" customWidth="1"/>
    <col min="9" max="11" width="18" style="2" hidden="1" customWidth="1"/>
    <col min="12" max="12" width="12.81640625" style="2" hidden="1" customWidth="1"/>
    <col min="13" max="18" width="18" style="2" hidden="1" customWidth="1"/>
    <col min="19" max="20" width="13.81640625" style="2" hidden="1" customWidth="1"/>
    <col min="21" max="22" width="18" style="2" hidden="1" customWidth="1"/>
    <col min="23" max="23" width="18" style="2" customWidth="1"/>
    <col min="24" max="24" width="12.81640625" style="3" hidden="1" customWidth="1"/>
    <col min="25" max="25" width="13.26953125" style="3" bestFit="1" customWidth="1"/>
    <col min="26" max="16384" width="9.1796875" style="3"/>
  </cols>
  <sheetData>
    <row r="1" spans="1:24" ht="20.5" x14ac:dyDescent="0.45">
      <c r="A1" s="3" t="s">
        <v>0</v>
      </c>
      <c r="B1" s="97" t="s">
        <v>1</v>
      </c>
      <c r="C1" s="98"/>
      <c r="D1" s="98"/>
      <c r="E1" s="98"/>
      <c r="F1" s="98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4" ht="20.5" x14ac:dyDescent="0.45">
      <c r="A2" s="35" t="s">
        <v>2</v>
      </c>
      <c r="B2" s="93"/>
      <c r="C2" s="93"/>
      <c r="D2" s="93"/>
      <c r="E2" s="6"/>
      <c r="F2" s="6"/>
      <c r="G2" s="6"/>
    </row>
    <row r="3" spans="1:24" ht="20.5" x14ac:dyDescent="0.45">
      <c r="A3" s="4" t="s">
        <v>3</v>
      </c>
      <c r="C3" s="1"/>
    </row>
    <row r="4" spans="1:24" ht="21" thickBot="1" x14ac:dyDescent="0.5">
      <c r="A4" s="4"/>
      <c r="B4" s="5"/>
      <c r="C4" s="1"/>
    </row>
    <row r="5" spans="1:24" s="8" customFormat="1" ht="33.65" customHeight="1" thickBot="1" x14ac:dyDescent="0.4">
      <c r="A5" s="42"/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60" t="s">
        <v>9</v>
      </c>
      <c r="H5" s="36" t="s">
        <v>10</v>
      </c>
      <c r="I5" s="60" t="s">
        <v>11</v>
      </c>
      <c r="J5" s="60" t="s">
        <v>12</v>
      </c>
      <c r="K5" s="60" t="s">
        <v>13</v>
      </c>
      <c r="L5" s="60" t="s">
        <v>14</v>
      </c>
      <c r="M5" s="60" t="s">
        <v>15</v>
      </c>
      <c r="N5" s="60" t="s">
        <v>16</v>
      </c>
      <c r="O5" s="60" t="s">
        <v>17</v>
      </c>
      <c r="P5" s="60" t="s">
        <v>18</v>
      </c>
      <c r="Q5" s="60" t="s">
        <v>19</v>
      </c>
      <c r="R5" s="60" t="s">
        <v>20</v>
      </c>
      <c r="S5" s="60" t="s">
        <v>21</v>
      </c>
      <c r="T5" s="60" t="s">
        <v>22</v>
      </c>
      <c r="U5" s="60" t="s">
        <v>23</v>
      </c>
      <c r="V5" s="60" t="s">
        <v>24</v>
      </c>
      <c r="W5" s="60" t="s">
        <v>137</v>
      </c>
      <c r="X5" s="7" t="s">
        <v>25</v>
      </c>
    </row>
    <row r="6" spans="1:24" s="8" customFormat="1" ht="14.5" hidden="1" x14ac:dyDescent="0.35">
      <c r="A6" s="24" t="s">
        <v>26</v>
      </c>
      <c r="B6" s="25"/>
      <c r="C6" s="26"/>
      <c r="D6" s="26"/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30"/>
    </row>
    <row r="7" spans="1:24" s="8" customFormat="1" ht="14.5" hidden="1" x14ac:dyDescent="0.35">
      <c r="A7" s="9" t="s">
        <v>27</v>
      </c>
      <c r="B7" s="10"/>
      <c r="C7" s="32"/>
      <c r="D7" s="32"/>
      <c r="E7" s="33"/>
      <c r="F7" s="9"/>
      <c r="G7" s="9"/>
      <c r="H7" s="11"/>
      <c r="I7" s="11"/>
      <c r="J7" s="11"/>
      <c r="K7" s="11"/>
      <c r="L7" s="11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85"/>
    </row>
    <row r="8" spans="1:24" s="8" customFormat="1" ht="15.5" hidden="1" x14ac:dyDescent="0.35">
      <c r="A8" s="37" t="s">
        <v>28</v>
      </c>
      <c r="B8" s="58" t="s">
        <v>29</v>
      </c>
      <c r="C8" s="62" t="s">
        <v>30</v>
      </c>
      <c r="D8" s="63" t="s">
        <v>31</v>
      </c>
      <c r="E8" s="62" t="s">
        <v>32</v>
      </c>
      <c r="F8" s="62" t="s">
        <v>33</v>
      </c>
      <c r="G8" s="9"/>
      <c r="H8" s="38"/>
      <c r="I8" s="38"/>
      <c r="J8" s="38"/>
      <c r="K8" s="38"/>
      <c r="L8" s="38"/>
      <c r="M8" s="73">
        <v>95000</v>
      </c>
      <c r="N8" s="73"/>
      <c r="O8" s="73"/>
      <c r="P8" s="73"/>
      <c r="Q8" s="73"/>
      <c r="R8" s="73"/>
      <c r="S8" s="73"/>
      <c r="T8" s="73"/>
      <c r="U8" s="73"/>
      <c r="V8" s="73"/>
      <c r="W8" s="73"/>
      <c r="X8" s="49">
        <f>SUM(M8)</f>
        <v>95000</v>
      </c>
    </row>
    <row r="9" spans="1:24" s="8" customFormat="1" ht="14.5" hidden="1" x14ac:dyDescent="0.35">
      <c r="A9" s="41" t="s">
        <v>34</v>
      </c>
      <c r="B9" s="58" t="s">
        <v>29</v>
      </c>
      <c r="C9" s="54" t="s">
        <v>35</v>
      </c>
      <c r="D9" s="63" t="s">
        <v>36</v>
      </c>
      <c r="E9" s="63" t="s">
        <v>37</v>
      </c>
      <c r="F9" s="10" t="s">
        <v>33</v>
      </c>
      <c r="G9" s="10"/>
      <c r="H9" s="38"/>
      <c r="I9" s="38"/>
      <c r="J9" s="38"/>
      <c r="K9" s="38"/>
      <c r="L9" s="86">
        <v>537134.39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49">
        <f>L9</f>
        <v>537134.39</v>
      </c>
    </row>
    <row r="10" spans="1:24" s="8" customFormat="1" ht="14.5" hidden="1" x14ac:dyDescent="0.35">
      <c r="A10" s="41"/>
      <c r="B10" s="10"/>
      <c r="C10" s="32"/>
      <c r="D10" s="32"/>
      <c r="E10" s="32"/>
      <c r="F10" s="10"/>
      <c r="G10" s="10"/>
      <c r="H10" s="38"/>
      <c r="I10" s="38"/>
      <c r="J10" s="38"/>
      <c r="K10" s="38"/>
      <c r="L10" s="38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49"/>
    </row>
    <row r="11" spans="1:24" s="8" customFormat="1" ht="14.5" hidden="1" x14ac:dyDescent="0.35">
      <c r="A11" s="41"/>
      <c r="B11" s="10"/>
      <c r="C11" s="32"/>
      <c r="D11" s="32"/>
      <c r="E11" s="32"/>
      <c r="F11" s="10"/>
      <c r="G11" s="10"/>
      <c r="H11" s="38"/>
      <c r="I11" s="38"/>
      <c r="J11" s="38"/>
      <c r="K11" s="38"/>
      <c r="L11" s="38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49"/>
    </row>
    <row r="12" spans="1:24" s="8" customFormat="1" ht="14.5" hidden="1" x14ac:dyDescent="0.35">
      <c r="A12" s="24" t="s">
        <v>26</v>
      </c>
      <c r="B12" s="10"/>
      <c r="C12" s="9"/>
      <c r="D12" s="9"/>
      <c r="E12" s="9"/>
      <c r="F12" s="10"/>
      <c r="G12" s="10"/>
      <c r="H12" s="38"/>
      <c r="I12" s="38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49"/>
    </row>
    <row r="13" spans="1:24" s="8" customFormat="1" ht="14.5" hidden="1" x14ac:dyDescent="0.35">
      <c r="A13" s="9" t="s">
        <v>38</v>
      </c>
      <c r="B13" s="10"/>
      <c r="C13" s="9"/>
      <c r="D13" s="9"/>
      <c r="E13" s="9"/>
      <c r="F13" s="10"/>
      <c r="G13" s="10"/>
      <c r="H13" s="38"/>
      <c r="I13" s="38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49"/>
    </row>
    <row r="14" spans="1:24" s="8" customFormat="1" ht="14.5" hidden="1" x14ac:dyDescent="0.35">
      <c r="A14" s="50" t="s">
        <v>39</v>
      </c>
      <c r="B14" s="10" t="s">
        <v>29</v>
      </c>
      <c r="C14" s="32" t="s">
        <v>40</v>
      </c>
      <c r="D14" s="32" t="s">
        <v>41</v>
      </c>
      <c r="E14" s="33" t="s">
        <v>42</v>
      </c>
      <c r="F14" s="46">
        <v>17.800999999999998</v>
      </c>
      <c r="G14" s="72" t="s">
        <v>43</v>
      </c>
      <c r="H14" s="38"/>
      <c r="I14" s="38"/>
      <c r="J14" s="73">
        <v>24523</v>
      </c>
      <c r="K14" s="73">
        <v>3151.9524799999999</v>
      </c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49">
        <f>SUM(J14:K14)</f>
        <v>27674.95248</v>
      </c>
    </row>
    <row r="15" spans="1:24" s="8" customFormat="1" ht="14.5" hidden="1" x14ac:dyDescent="0.35">
      <c r="A15" s="50"/>
      <c r="B15" s="10"/>
      <c r="C15" s="32"/>
      <c r="D15" s="32"/>
      <c r="E15" s="33"/>
      <c r="F15" s="46"/>
      <c r="G15" s="56"/>
      <c r="H15" s="38"/>
      <c r="I15" s="38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49"/>
    </row>
    <row r="16" spans="1:24" s="8" customFormat="1" ht="14.5" hidden="1" x14ac:dyDescent="0.35">
      <c r="A16" s="50"/>
      <c r="B16" s="10"/>
      <c r="C16" s="9"/>
      <c r="D16" s="45"/>
      <c r="E16" s="54"/>
      <c r="F16" s="9"/>
      <c r="G16" s="9"/>
      <c r="H16" s="38"/>
      <c r="I16" s="38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49"/>
    </row>
    <row r="17" spans="1:24" s="8" customFormat="1" ht="14.5" hidden="1" x14ac:dyDescent="0.35">
      <c r="A17" s="34"/>
      <c r="B17" s="10"/>
      <c r="C17" s="32"/>
      <c r="D17" s="32"/>
      <c r="E17" s="32"/>
      <c r="F17" s="9"/>
      <c r="G17" s="9"/>
      <c r="H17" s="38"/>
      <c r="I17" s="38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49"/>
    </row>
    <row r="18" spans="1:24" s="8" customFormat="1" ht="15" hidden="1" x14ac:dyDescent="0.35">
      <c r="A18" s="40"/>
      <c r="B18" s="10"/>
      <c r="C18" s="32"/>
      <c r="D18" s="32"/>
      <c r="E18" s="32"/>
      <c r="F18" s="9"/>
      <c r="G18" s="9"/>
      <c r="H18" s="38"/>
      <c r="I18" s="38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49"/>
    </row>
    <row r="19" spans="1:24" s="8" customFormat="1" ht="14.5" hidden="1" x14ac:dyDescent="0.35">
      <c r="A19" s="44"/>
      <c r="B19" s="10"/>
      <c r="C19" s="9"/>
      <c r="D19" s="9"/>
      <c r="E19" s="9"/>
      <c r="F19" s="9"/>
      <c r="G19" s="9"/>
      <c r="H19" s="38"/>
      <c r="I19" s="38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49"/>
    </row>
    <row r="20" spans="1:24" s="8" customFormat="1" ht="15" hidden="1" x14ac:dyDescent="0.35">
      <c r="A20" s="40"/>
      <c r="B20" s="10"/>
      <c r="C20" s="32"/>
      <c r="D20" s="32"/>
      <c r="E20" s="32"/>
      <c r="F20" s="9"/>
      <c r="G20" s="9"/>
      <c r="H20" s="38"/>
      <c r="I20" s="38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49"/>
    </row>
    <row r="21" spans="1:24" s="8" customFormat="1" ht="14.5" hidden="1" x14ac:dyDescent="0.35">
      <c r="A21" s="24" t="s">
        <v>26</v>
      </c>
      <c r="B21" s="10"/>
      <c r="C21" s="32"/>
      <c r="D21" s="32"/>
      <c r="E21" s="32"/>
      <c r="F21" s="9"/>
      <c r="G21" s="9"/>
      <c r="H21" s="38"/>
      <c r="I21" s="38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49"/>
    </row>
    <row r="22" spans="1:24" s="8" customFormat="1" ht="14.5" hidden="1" x14ac:dyDescent="0.35">
      <c r="A22" s="9" t="s">
        <v>44</v>
      </c>
      <c r="B22" s="10"/>
      <c r="C22" s="32"/>
      <c r="D22" s="32"/>
      <c r="E22" s="32"/>
      <c r="F22" s="9"/>
      <c r="G22" s="9"/>
      <c r="H22" s="38"/>
      <c r="I22" s="38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49"/>
    </row>
    <row r="23" spans="1:24" s="8" customFormat="1" ht="14.5" hidden="1" x14ac:dyDescent="0.35">
      <c r="A23" s="57"/>
      <c r="B23" s="10"/>
      <c r="C23" s="9"/>
      <c r="D23" s="9"/>
      <c r="E23" s="9"/>
      <c r="F23" s="9"/>
      <c r="G23" s="9"/>
      <c r="H23" s="38"/>
      <c r="I23" s="38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49"/>
    </row>
    <row r="24" spans="1:24" s="8" customFormat="1" ht="15.5" hidden="1" x14ac:dyDescent="0.35">
      <c r="A24" s="75" t="s">
        <v>45</v>
      </c>
      <c r="B24" s="82" t="s">
        <v>29</v>
      </c>
      <c r="C24" s="78" t="s">
        <v>46</v>
      </c>
      <c r="D24" s="79" t="s">
        <v>47</v>
      </c>
      <c r="E24" s="9" t="s">
        <v>48</v>
      </c>
      <c r="F24" s="9">
        <v>17.225000000000001</v>
      </c>
      <c r="G24" s="77" t="s">
        <v>49</v>
      </c>
      <c r="H24" s="84">
        <f>300000-1</f>
        <v>299999</v>
      </c>
      <c r="I24" s="38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49"/>
    </row>
    <row r="25" spans="1:24" s="8" customFormat="1" ht="15.5" hidden="1" x14ac:dyDescent="0.35">
      <c r="A25" s="76" t="s">
        <v>45</v>
      </c>
      <c r="B25" s="83" t="s">
        <v>50</v>
      </c>
      <c r="C25" s="80" t="s">
        <v>46</v>
      </c>
      <c r="D25" s="81" t="s">
        <v>47</v>
      </c>
      <c r="E25" s="9" t="s">
        <v>48</v>
      </c>
      <c r="F25" s="9">
        <v>17.225000000000001</v>
      </c>
      <c r="G25" s="77" t="s">
        <v>49</v>
      </c>
      <c r="H25" s="84">
        <v>1</v>
      </c>
      <c r="I25" s="38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49"/>
    </row>
    <row r="26" spans="1:24" s="8" customFormat="1" ht="14.5" hidden="1" x14ac:dyDescent="0.35">
      <c r="A26" s="34"/>
      <c r="B26" s="10"/>
      <c r="C26" s="32"/>
      <c r="D26" s="32"/>
      <c r="E26" s="33"/>
      <c r="F26" s="9"/>
      <c r="G26" s="9"/>
      <c r="H26" s="38"/>
      <c r="I26" s="38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49"/>
    </row>
    <row r="27" spans="1:24" s="8" customFormat="1" ht="14.5" hidden="1" x14ac:dyDescent="0.35">
      <c r="A27" s="34"/>
      <c r="B27" s="10"/>
      <c r="C27" s="32"/>
      <c r="D27" s="32"/>
      <c r="E27" s="33"/>
      <c r="F27" s="9"/>
      <c r="G27" s="9"/>
      <c r="H27" s="38"/>
      <c r="I27" s="38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49"/>
    </row>
    <row r="28" spans="1:24" s="8" customFormat="1" ht="14.5" hidden="1" x14ac:dyDescent="0.35">
      <c r="A28" s="34"/>
      <c r="B28" s="10"/>
      <c r="C28" s="32"/>
      <c r="D28" s="32"/>
      <c r="E28" s="33"/>
      <c r="F28" s="9"/>
      <c r="G28" s="9"/>
      <c r="H28" s="38"/>
      <c r="I28" s="38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49"/>
    </row>
    <row r="29" spans="1:24" s="8" customFormat="1" ht="14.5" hidden="1" x14ac:dyDescent="0.35">
      <c r="A29" s="34"/>
      <c r="B29" s="10"/>
      <c r="C29" s="32"/>
      <c r="D29" s="32"/>
      <c r="E29" s="33"/>
      <c r="F29" s="9"/>
      <c r="G29" s="9"/>
      <c r="H29" s="38"/>
      <c r="I29" s="38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49"/>
    </row>
    <row r="30" spans="1:24" s="8" customFormat="1" ht="14.5" hidden="1" x14ac:dyDescent="0.35">
      <c r="A30" s="24" t="s">
        <v>26</v>
      </c>
      <c r="B30" s="10"/>
      <c r="C30" s="32"/>
      <c r="D30" s="32"/>
      <c r="E30" s="33"/>
      <c r="F30" s="9"/>
      <c r="G30" s="9"/>
      <c r="H30" s="38"/>
      <c r="I30" s="38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49"/>
    </row>
    <row r="31" spans="1:24" s="8" customFormat="1" ht="14.5" hidden="1" x14ac:dyDescent="0.35">
      <c r="A31" s="9" t="s">
        <v>51</v>
      </c>
      <c r="B31" s="10"/>
      <c r="C31" s="32"/>
      <c r="D31" s="32"/>
      <c r="E31" s="33"/>
      <c r="F31" s="9"/>
      <c r="G31" s="9"/>
      <c r="H31" s="73"/>
      <c r="I31" s="38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49"/>
    </row>
    <row r="32" spans="1:24" s="8" customFormat="1" ht="14.5" hidden="1" x14ac:dyDescent="0.35">
      <c r="A32" s="61" t="s">
        <v>52</v>
      </c>
      <c r="B32" s="10" t="s">
        <v>53</v>
      </c>
      <c r="C32" s="70" t="s">
        <v>54</v>
      </c>
      <c r="D32" s="71" t="s">
        <v>55</v>
      </c>
      <c r="E32" s="71">
        <v>6501</v>
      </c>
      <c r="F32" s="10">
        <v>17.259</v>
      </c>
      <c r="G32" s="72" t="s">
        <v>56</v>
      </c>
      <c r="H32" s="73"/>
      <c r="I32" s="38"/>
      <c r="J32" s="73"/>
      <c r="K32" s="73"/>
      <c r="L32" s="73"/>
      <c r="M32" s="73"/>
      <c r="N32" s="73">
        <v>732180.5</v>
      </c>
      <c r="O32" s="73"/>
      <c r="P32" s="73"/>
      <c r="Q32" s="73"/>
      <c r="R32" s="73"/>
      <c r="S32" s="73"/>
      <c r="T32" s="73"/>
      <c r="U32" s="73"/>
      <c r="V32" s="73"/>
      <c r="W32" s="73"/>
      <c r="X32" s="49">
        <f>N32</f>
        <v>732180.5</v>
      </c>
    </row>
    <row r="33" spans="1:25" s="8" customFormat="1" ht="14.5" hidden="1" x14ac:dyDescent="0.35">
      <c r="A33" s="61" t="s">
        <v>52</v>
      </c>
      <c r="B33" s="10" t="s">
        <v>57</v>
      </c>
      <c r="C33" s="70" t="s">
        <v>54</v>
      </c>
      <c r="D33" s="71" t="s">
        <v>55</v>
      </c>
      <c r="E33" s="71">
        <v>6501</v>
      </c>
      <c r="F33" s="10">
        <v>17.259</v>
      </c>
      <c r="G33" s="72" t="s">
        <v>56</v>
      </c>
      <c r="H33" s="73"/>
      <c r="I33" s="38"/>
      <c r="J33" s="73"/>
      <c r="K33" s="73"/>
      <c r="L33" s="73"/>
      <c r="M33" s="73"/>
      <c r="N33" s="73">
        <v>1</v>
      </c>
      <c r="O33" s="73"/>
      <c r="P33" s="73"/>
      <c r="Q33" s="73"/>
      <c r="R33" s="73"/>
      <c r="S33" s="73"/>
      <c r="T33" s="73"/>
      <c r="U33" s="73"/>
      <c r="V33" s="73"/>
      <c r="W33" s="73"/>
      <c r="X33" s="49">
        <f t="shared" ref="X33:X37" si="0">N33</f>
        <v>1</v>
      </c>
    </row>
    <row r="34" spans="1:25" s="8" customFormat="1" ht="14.5" hidden="1" x14ac:dyDescent="0.35">
      <c r="A34" s="39" t="s">
        <v>58</v>
      </c>
      <c r="B34" s="10" t="s">
        <v>53</v>
      </c>
      <c r="C34" s="70" t="s">
        <v>59</v>
      </c>
      <c r="D34" s="9" t="s">
        <v>60</v>
      </c>
      <c r="E34" s="9">
        <v>6502</v>
      </c>
      <c r="F34" s="9">
        <v>17.257999999999999</v>
      </c>
      <c r="G34" s="72" t="s">
        <v>56</v>
      </c>
      <c r="H34" s="73"/>
      <c r="I34" s="38"/>
      <c r="J34" s="73"/>
      <c r="K34" s="73"/>
      <c r="L34" s="73"/>
      <c r="M34" s="73"/>
      <c r="N34" s="73">
        <v>140510</v>
      </c>
      <c r="O34" s="73"/>
      <c r="P34" s="73"/>
      <c r="Q34" s="73"/>
      <c r="R34" s="73"/>
      <c r="S34" s="73"/>
      <c r="T34" s="73"/>
      <c r="U34" s="73"/>
      <c r="V34" s="73"/>
      <c r="W34" s="73"/>
      <c r="X34" s="49">
        <f t="shared" si="0"/>
        <v>140510</v>
      </c>
    </row>
    <row r="35" spans="1:25" s="8" customFormat="1" ht="14.5" hidden="1" x14ac:dyDescent="0.35">
      <c r="A35" s="39" t="s">
        <v>58</v>
      </c>
      <c r="B35" s="10" t="s">
        <v>57</v>
      </c>
      <c r="C35" s="70" t="s">
        <v>59</v>
      </c>
      <c r="D35" s="9" t="s">
        <v>60</v>
      </c>
      <c r="E35" s="9">
        <v>6502</v>
      </c>
      <c r="F35" s="9">
        <v>17.257999999999999</v>
      </c>
      <c r="G35" s="72" t="s">
        <v>56</v>
      </c>
      <c r="H35" s="73"/>
      <c r="I35" s="38"/>
      <c r="J35" s="73"/>
      <c r="K35" s="73"/>
      <c r="L35" s="73"/>
      <c r="M35" s="73"/>
      <c r="N35" s="73">
        <v>1</v>
      </c>
      <c r="O35" s="73"/>
      <c r="P35" s="73"/>
      <c r="Q35" s="73"/>
      <c r="R35" s="73"/>
      <c r="S35" s="73"/>
      <c r="T35" s="73"/>
      <c r="U35" s="73"/>
      <c r="V35" s="73"/>
      <c r="W35" s="73"/>
      <c r="X35" s="49">
        <f t="shared" si="0"/>
        <v>1</v>
      </c>
    </row>
    <row r="36" spans="1:25" s="8" customFormat="1" ht="14.5" hidden="1" x14ac:dyDescent="0.35">
      <c r="A36" s="34" t="s">
        <v>61</v>
      </c>
      <c r="B36" s="10" t="s">
        <v>53</v>
      </c>
      <c r="C36" s="70" t="s">
        <v>62</v>
      </c>
      <c r="D36" s="9" t="s">
        <v>63</v>
      </c>
      <c r="E36" s="9">
        <v>6503</v>
      </c>
      <c r="F36" s="9">
        <v>17.277999999999999</v>
      </c>
      <c r="G36" s="72" t="s">
        <v>56</v>
      </c>
      <c r="H36" s="73"/>
      <c r="I36" s="38"/>
      <c r="J36" s="73"/>
      <c r="K36" s="73"/>
      <c r="L36" s="73"/>
      <c r="M36" s="73"/>
      <c r="N36" s="73">
        <v>149455</v>
      </c>
      <c r="O36" s="73"/>
      <c r="P36" s="73"/>
      <c r="Q36" s="73"/>
      <c r="R36" s="73"/>
      <c r="S36" s="73"/>
      <c r="T36" s="73"/>
      <c r="U36" s="73"/>
      <c r="V36" s="73"/>
      <c r="W36" s="73"/>
      <c r="X36" s="49">
        <f t="shared" si="0"/>
        <v>149455</v>
      </c>
    </row>
    <row r="37" spans="1:25" s="8" customFormat="1" ht="14.5" hidden="1" x14ac:dyDescent="0.35">
      <c r="A37" s="34" t="s">
        <v>61</v>
      </c>
      <c r="B37" s="10" t="s">
        <v>57</v>
      </c>
      <c r="C37" s="70" t="s">
        <v>62</v>
      </c>
      <c r="D37" s="9" t="s">
        <v>63</v>
      </c>
      <c r="E37" s="9">
        <v>6503</v>
      </c>
      <c r="F37" s="9">
        <v>17.277999999999999</v>
      </c>
      <c r="G37" s="72" t="s">
        <v>56</v>
      </c>
      <c r="H37" s="73"/>
      <c r="I37" s="38"/>
      <c r="J37" s="73"/>
      <c r="K37" s="73"/>
      <c r="L37" s="73"/>
      <c r="M37" s="73"/>
      <c r="N37" s="73">
        <v>1</v>
      </c>
      <c r="O37" s="73"/>
      <c r="P37" s="73"/>
      <c r="Q37" s="73"/>
      <c r="R37" s="73"/>
      <c r="S37" s="73"/>
      <c r="T37" s="73"/>
      <c r="U37" s="73"/>
      <c r="V37" s="73"/>
      <c r="W37" s="73"/>
      <c r="X37" s="49">
        <f t="shared" si="0"/>
        <v>1</v>
      </c>
    </row>
    <row r="38" spans="1:25" s="8" customFormat="1" ht="15.5" hidden="1" x14ac:dyDescent="0.35">
      <c r="A38" s="34"/>
      <c r="B38" s="10"/>
      <c r="C38" s="9"/>
      <c r="D38" s="62"/>
      <c r="E38" s="62"/>
      <c r="F38" s="9"/>
      <c r="G38" s="65"/>
      <c r="H38" s="73"/>
      <c r="I38" s="38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49"/>
    </row>
    <row r="39" spans="1:25" s="8" customFormat="1" ht="15.5" hidden="1" x14ac:dyDescent="0.35">
      <c r="A39" s="34"/>
      <c r="B39" s="10"/>
      <c r="C39" s="9"/>
      <c r="D39" s="62"/>
      <c r="E39" s="62"/>
      <c r="F39" s="9"/>
      <c r="G39" s="65"/>
      <c r="H39" s="73"/>
      <c r="I39" s="38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49"/>
    </row>
    <row r="40" spans="1:25" s="8" customFormat="1" ht="14.5" hidden="1" x14ac:dyDescent="0.35">
      <c r="A40" s="39" t="s">
        <v>58</v>
      </c>
      <c r="B40" s="10" t="s">
        <v>53</v>
      </c>
      <c r="C40" s="70" t="s">
        <v>64</v>
      </c>
      <c r="D40" s="9" t="s">
        <v>60</v>
      </c>
      <c r="E40" s="9">
        <v>6502</v>
      </c>
      <c r="F40" s="9">
        <v>17.257999999999999</v>
      </c>
      <c r="G40" s="72" t="s">
        <v>56</v>
      </c>
      <c r="H40" s="73"/>
      <c r="I40" s="38"/>
      <c r="J40" s="73"/>
      <c r="K40" s="73"/>
      <c r="L40" s="73"/>
      <c r="M40" s="73"/>
      <c r="N40" s="73"/>
      <c r="O40" s="73"/>
      <c r="P40" s="73">
        <v>554260</v>
      </c>
      <c r="Q40" s="73"/>
      <c r="R40" s="73"/>
      <c r="S40" s="73"/>
      <c r="T40" s="73"/>
      <c r="U40" s="73"/>
      <c r="V40" s="73"/>
      <c r="W40" s="73"/>
      <c r="X40" s="49">
        <f>P40</f>
        <v>554260</v>
      </c>
    </row>
    <row r="41" spans="1:25" s="8" customFormat="1" ht="14.5" hidden="1" x14ac:dyDescent="0.35">
      <c r="A41" s="39" t="s">
        <v>58</v>
      </c>
      <c r="B41" s="10" t="s">
        <v>57</v>
      </c>
      <c r="C41" s="70" t="s">
        <v>64</v>
      </c>
      <c r="D41" s="9" t="s">
        <v>60</v>
      </c>
      <c r="E41" s="9">
        <v>6502</v>
      </c>
      <c r="F41" s="9">
        <v>17.257999999999999</v>
      </c>
      <c r="G41" s="72" t="s">
        <v>56</v>
      </c>
      <c r="H41" s="73"/>
      <c r="I41" s="38"/>
      <c r="J41" s="73"/>
      <c r="K41" s="73"/>
      <c r="L41" s="73"/>
      <c r="M41" s="73"/>
      <c r="N41" s="73"/>
      <c r="O41" s="73"/>
      <c r="P41" s="73">
        <v>1</v>
      </c>
      <c r="Q41" s="73"/>
      <c r="R41" s="73"/>
      <c r="S41" s="73"/>
      <c r="T41" s="73"/>
      <c r="U41" s="73"/>
      <c r="V41" s="73"/>
      <c r="W41" s="73"/>
      <c r="X41" s="49">
        <f>P41</f>
        <v>1</v>
      </c>
    </row>
    <row r="42" spans="1:25" s="8" customFormat="1" ht="14.5" hidden="1" x14ac:dyDescent="0.35">
      <c r="A42" s="34" t="s">
        <v>61</v>
      </c>
      <c r="B42" s="10" t="s">
        <v>53</v>
      </c>
      <c r="C42" s="70" t="s">
        <v>65</v>
      </c>
      <c r="D42" s="9" t="s">
        <v>63</v>
      </c>
      <c r="E42" s="9">
        <v>6503</v>
      </c>
      <c r="F42" s="9">
        <v>17.277999999999999</v>
      </c>
      <c r="G42" s="72" t="s">
        <v>56</v>
      </c>
      <c r="H42" s="73"/>
      <c r="I42" s="38"/>
      <c r="J42" s="73"/>
      <c r="K42" s="73"/>
      <c r="L42" s="73"/>
      <c r="M42" s="73"/>
      <c r="N42" s="73"/>
      <c r="O42" s="73"/>
      <c r="P42" s="73">
        <v>523510</v>
      </c>
      <c r="Q42" s="73"/>
      <c r="R42" s="73"/>
      <c r="S42" s="73"/>
      <c r="T42" s="73"/>
      <c r="U42" s="73"/>
      <c r="V42" s="73"/>
      <c r="W42" s="73"/>
      <c r="X42" s="49">
        <f t="shared" ref="X42:X43" si="1">P42</f>
        <v>523510</v>
      </c>
    </row>
    <row r="43" spans="1:25" s="8" customFormat="1" ht="14.5" hidden="1" x14ac:dyDescent="0.35">
      <c r="A43" s="34" t="s">
        <v>61</v>
      </c>
      <c r="B43" s="10" t="s">
        <v>57</v>
      </c>
      <c r="C43" s="70" t="s">
        <v>65</v>
      </c>
      <c r="D43" s="9" t="s">
        <v>63</v>
      </c>
      <c r="E43" s="9">
        <v>6503</v>
      </c>
      <c r="F43" s="9">
        <v>17.277999999999999</v>
      </c>
      <c r="G43" s="72" t="s">
        <v>56</v>
      </c>
      <c r="H43" s="73"/>
      <c r="I43" s="38"/>
      <c r="J43" s="73"/>
      <c r="K43" s="73"/>
      <c r="L43" s="73"/>
      <c r="M43" s="73"/>
      <c r="N43" s="73"/>
      <c r="O43" s="73"/>
      <c r="P43" s="73">
        <v>1</v>
      </c>
      <c r="Q43" s="73"/>
      <c r="R43" s="73"/>
      <c r="S43" s="73"/>
      <c r="T43" s="73"/>
      <c r="U43" s="73"/>
      <c r="V43" s="73"/>
      <c r="W43" s="73"/>
      <c r="X43" s="49">
        <f t="shared" si="1"/>
        <v>1</v>
      </c>
      <c r="Y43" s="51"/>
    </row>
    <row r="44" spans="1:25" s="8" customFormat="1" ht="14.5" hidden="1" x14ac:dyDescent="0.35">
      <c r="A44" s="34"/>
      <c r="B44" s="10"/>
      <c r="C44" s="53"/>
      <c r="D44" s="9"/>
      <c r="E44" s="10"/>
      <c r="F44" s="9"/>
      <c r="G44" s="9"/>
      <c r="H44" s="73"/>
      <c r="I44" s="38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49"/>
    </row>
    <row r="45" spans="1:25" s="8" customFormat="1" ht="14.5" hidden="1" x14ac:dyDescent="0.35">
      <c r="A45" s="34"/>
      <c r="B45" s="10"/>
      <c r="C45" s="53"/>
      <c r="D45" s="9"/>
      <c r="E45" s="10"/>
      <c r="F45" s="9"/>
      <c r="G45" s="9"/>
      <c r="H45" s="73"/>
      <c r="I45" s="38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49"/>
    </row>
    <row r="46" spans="1:25" s="8" customFormat="1" ht="14.5" hidden="1" x14ac:dyDescent="0.35">
      <c r="A46" s="34"/>
      <c r="B46" s="10"/>
      <c r="C46" s="53"/>
      <c r="D46" s="9"/>
      <c r="E46" s="10"/>
      <c r="F46" s="9"/>
      <c r="G46" s="9"/>
      <c r="H46" s="73"/>
      <c r="I46" s="38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49"/>
    </row>
    <row r="47" spans="1:25" s="8" customFormat="1" ht="14.5" hidden="1" x14ac:dyDescent="0.35">
      <c r="A47" s="50" t="s">
        <v>66</v>
      </c>
      <c r="B47" s="10" t="s">
        <v>53</v>
      </c>
      <c r="C47" s="70" t="s">
        <v>67</v>
      </c>
      <c r="D47" s="71" t="s">
        <v>55</v>
      </c>
      <c r="E47" s="9">
        <v>6407</v>
      </c>
      <c r="F47" s="10">
        <v>17.259</v>
      </c>
      <c r="G47" s="72" t="s">
        <v>56</v>
      </c>
      <c r="H47" s="73"/>
      <c r="I47" s="38"/>
      <c r="J47" s="73"/>
      <c r="K47" s="73"/>
      <c r="L47" s="73"/>
      <c r="M47" s="73"/>
      <c r="N47" s="73"/>
      <c r="O47" s="73"/>
      <c r="P47" s="73"/>
      <c r="Q47" s="73"/>
      <c r="R47" s="73">
        <v>74999</v>
      </c>
      <c r="S47" s="73"/>
      <c r="T47" s="73"/>
      <c r="U47" s="73"/>
      <c r="V47" s="73"/>
      <c r="W47" s="73"/>
      <c r="X47" s="49">
        <f>R47</f>
        <v>74999</v>
      </c>
    </row>
    <row r="48" spans="1:25" s="8" customFormat="1" ht="14.5" hidden="1" x14ac:dyDescent="0.35">
      <c r="A48" s="50" t="s">
        <v>66</v>
      </c>
      <c r="B48" s="10" t="s">
        <v>68</v>
      </c>
      <c r="C48" s="70" t="s">
        <v>67</v>
      </c>
      <c r="D48" s="71" t="s">
        <v>55</v>
      </c>
      <c r="E48" s="9">
        <v>6407</v>
      </c>
      <c r="F48" s="10">
        <v>17.259</v>
      </c>
      <c r="G48" s="72" t="s">
        <v>56</v>
      </c>
      <c r="H48" s="73"/>
      <c r="I48" s="38"/>
      <c r="J48" s="73"/>
      <c r="K48" s="73"/>
      <c r="L48" s="73"/>
      <c r="M48" s="73"/>
      <c r="N48" s="73"/>
      <c r="O48" s="73"/>
      <c r="P48" s="73"/>
      <c r="Q48" s="73"/>
      <c r="R48" s="73">
        <v>1</v>
      </c>
      <c r="S48" s="73"/>
      <c r="T48" s="73"/>
      <c r="U48" s="73"/>
      <c r="V48" s="73"/>
      <c r="W48" s="73"/>
      <c r="X48" s="49">
        <f>R48</f>
        <v>1</v>
      </c>
    </row>
    <row r="49" spans="1:24" s="8" customFormat="1" ht="14.5" x14ac:dyDescent="0.35">
      <c r="A49" s="34"/>
      <c r="B49" s="52"/>
      <c r="C49" s="46"/>
      <c r="D49" s="9"/>
      <c r="E49" s="10"/>
      <c r="F49" s="9"/>
      <c r="G49" s="9"/>
      <c r="H49" s="73"/>
      <c r="I49" s="38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49"/>
    </row>
    <row r="50" spans="1:24" s="8" customFormat="1" ht="14.5" x14ac:dyDescent="0.35">
      <c r="A50" s="34"/>
      <c r="B50" s="10"/>
      <c r="C50" s="9"/>
      <c r="D50" s="9"/>
      <c r="E50" s="10"/>
      <c r="F50" s="9"/>
      <c r="G50" s="9"/>
      <c r="H50" s="73"/>
      <c r="I50" s="38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49"/>
    </row>
    <row r="51" spans="1:24" s="8" customFormat="1" ht="14.5" x14ac:dyDescent="0.35">
      <c r="A51" s="24" t="s">
        <v>26</v>
      </c>
      <c r="B51" s="10"/>
      <c r="C51" s="32"/>
      <c r="D51" s="32"/>
      <c r="E51" s="32"/>
      <c r="F51" s="9"/>
      <c r="G51" s="9"/>
      <c r="H51" s="73"/>
      <c r="I51" s="38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49"/>
    </row>
    <row r="52" spans="1:24" s="8" customFormat="1" ht="14.5" x14ac:dyDescent="0.35">
      <c r="A52" s="9" t="s">
        <v>69</v>
      </c>
      <c r="B52" s="10"/>
      <c r="C52" s="32"/>
      <c r="D52" s="32"/>
      <c r="E52" s="32"/>
      <c r="F52" s="9"/>
      <c r="G52" s="9"/>
      <c r="H52" s="73"/>
      <c r="I52" s="38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49"/>
    </row>
    <row r="53" spans="1:24" s="8" customFormat="1" ht="14.5" hidden="1" x14ac:dyDescent="0.35">
      <c r="A53" s="39" t="s">
        <v>70</v>
      </c>
      <c r="B53" s="10" t="s">
        <v>53</v>
      </c>
      <c r="C53" s="9" t="s">
        <v>71</v>
      </c>
      <c r="D53" s="9" t="s">
        <v>72</v>
      </c>
      <c r="E53" s="9" t="s">
        <v>73</v>
      </c>
      <c r="F53" s="10">
        <v>17.207000000000001</v>
      </c>
      <c r="G53" s="56" t="s">
        <v>74</v>
      </c>
      <c r="H53" s="73"/>
      <c r="I53" s="38"/>
      <c r="J53" s="73"/>
      <c r="K53" s="73"/>
      <c r="L53" s="73"/>
      <c r="M53" s="73"/>
      <c r="N53" s="73"/>
      <c r="O53" s="73">
        <f>50030.23-1</f>
        <v>50029.23</v>
      </c>
      <c r="P53" s="73"/>
      <c r="Q53" s="73"/>
      <c r="R53" s="73"/>
      <c r="S53" s="73"/>
      <c r="T53" s="73"/>
      <c r="U53" s="73"/>
      <c r="V53" s="73"/>
      <c r="W53" s="73"/>
      <c r="X53" s="49">
        <f>O53</f>
        <v>50029.23</v>
      </c>
    </row>
    <row r="54" spans="1:24" s="8" customFormat="1" ht="14.5" hidden="1" x14ac:dyDescent="0.35">
      <c r="A54" s="39" t="s">
        <v>70</v>
      </c>
      <c r="B54" s="10" t="s">
        <v>57</v>
      </c>
      <c r="C54" s="9" t="s">
        <v>71</v>
      </c>
      <c r="D54" s="9" t="s">
        <v>72</v>
      </c>
      <c r="E54" s="9" t="s">
        <v>73</v>
      </c>
      <c r="F54" s="10">
        <v>17.207000000000001</v>
      </c>
      <c r="G54" s="56" t="s">
        <v>74</v>
      </c>
      <c r="H54" s="73"/>
      <c r="I54" s="38"/>
      <c r="J54" s="73"/>
      <c r="K54" s="73"/>
      <c r="L54" s="73"/>
      <c r="M54" s="73"/>
      <c r="N54" s="73"/>
      <c r="O54" s="73">
        <v>1</v>
      </c>
      <c r="P54" s="73"/>
      <c r="Q54" s="73"/>
      <c r="R54" s="73"/>
      <c r="S54" s="73"/>
      <c r="T54" s="73"/>
      <c r="U54" s="73"/>
      <c r="V54" s="73"/>
      <c r="W54" s="73"/>
      <c r="X54" s="49">
        <f t="shared" ref="X54:X56" si="2">O54</f>
        <v>1</v>
      </c>
    </row>
    <row r="55" spans="1:24" s="8" customFormat="1" ht="14.5" hidden="1" x14ac:dyDescent="0.35">
      <c r="A55" s="39" t="s">
        <v>75</v>
      </c>
      <c r="B55" s="10" t="s">
        <v>53</v>
      </c>
      <c r="C55" s="9" t="s">
        <v>71</v>
      </c>
      <c r="D55" s="9" t="s">
        <v>72</v>
      </c>
      <c r="E55" s="9" t="s">
        <v>76</v>
      </c>
      <c r="F55" s="10" t="s">
        <v>77</v>
      </c>
      <c r="G55" s="56" t="s">
        <v>74</v>
      </c>
      <c r="H55" s="73"/>
      <c r="I55" s="38"/>
      <c r="J55" s="73"/>
      <c r="K55" s="73"/>
      <c r="L55" s="73"/>
      <c r="M55" s="73"/>
      <c r="N55" s="73"/>
      <c r="O55" s="73">
        <f>49790.59-1</f>
        <v>49789.59</v>
      </c>
      <c r="P55" s="73"/>
      <c r="Q55" s="73"/>
      <c r="R55" s="73"/>
      <c r="S55" s="73"/>
      <c r="T55" s="73"/>
      <c r="U55" s="73"/>
      <c r="V55" s="73"/>
      <c r="W55" s="73"/>
      <c r="X55" s="49">
        <f t="shared" si="2"/>
        <v>49789.59</v>
      </c>
    </row>
    <row r="56" spans="1:24" s="8" customFormat="1" ht="14.5" hidden="1" x14ac:dyDescent="0.35">
      <c r="A56" s="39" t="s">
        <v>75</v>
      </c>
      <c r="B56" s="10" t="s">
        <v>57</v>
      </c>
      <c r="C56" s="9" t="s">
        <v>71</v>
      </c>
      <c r="D56" s="9" t="s">
        <v>72</v>
      </c>
      <c r="E56" s="9" t="s">
        <v>76</v>
      </c>
      <c r="F56" s="10" t="s">
        <v>77</v>
      </c>
      <c r="G56" s="56" t="s">
        <v>74</v>
      </c>
      <c r="H56" s="73"/>
      <c r="I56" s="38"/>
      <c r="J56" s="73"/>
      <c r="K56" s="73"/>
      <c r="L56" s="73"/>
      <c r="M56" s="73"/>
      <c r="N56" s="73"/>
      <c r="O56" s="73">
        <v>1</v>
      </c>
      <c r="P56" s="73"/>
      <c r="Q56" s="73"/>
      <c r="R56" s="73"/>
      <c r="S56" s="73"/>
      <c r="T56" s="73"/>
      <c r="U56" s="73"/>
      <c r="V56" s="73"/>
      <c r="W56" s="73"/>
      <c r="X56" s="49">
        <f t="shared" si="2"/>
        <v>1</v>
      </c>
    </row>
    <row r="57" spans="1:24" s="8" customFormat="1" ht="14.5" hidden="1" x14ac:dyDescent="0.35">
      <c r="A57" s="67" t="s">
        <v>78</v>
      </c>
      <c r="B57" s="10"/>
      <c r="C57" s="69" t="s">
        <v>79</v>
      </c>
      <c r="D57" s="9" t="s">
        <v>80</v>
      </c>
      <c r="E57" s="9" t="s">
        <v>81</v>
      </c>
      <c r="F57" s="9">
        <v>10.561</v>
      </c>
      <c r="G57" s="10" t="s">
        <v>82</v>
      </c>
      <c r="H57" s="68"/>
      <c r="I57" s="11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49"/>
    </row>
    <row r="58" spans="1:24" s="8" customFormat="1" ht="14.5" hidden="1" x14ac:dyDescent="0.35">
      <c r="A58" s="67" t="s">
        <v>83</v>
      </c>
      <c r="B58" s="10" t="s">
        <v>53</v>
      </c>
      <c r="C58" s="88" t="s">
        <v>84</v>
      </c>
      <c r="D58" s="88" t="s">
        <v>85</v>
      </c>
      <c r="E58" s="9" t="s">
        <v>86</v>
      </c>
      <c r="F58" s="87"/>
      <c r="G58" s="43"/>
      <c r="H58" s="74"/>
      <c r="I58" s="20"/>
      <c r="J58" s="74"/>
      <c r="K58" s="74"/>
      <c r="L58" s="74"/>
      <c r="M58" s="74"/>
      <c r="N58" s="74"/>
      <c r="O58" s="74"/>
      <c r="P58" s="74"/>
      <c r="Q58" s="74">
        <v>11231.71</v>
      </c>
      <c r="R58" s="74"/>
      <c r="S58" s="74"/>
      <c r="T58" s="74"/>
      <c r="U58" s="74"/>
      <c r="V58" s="74"/>
      <c r="W58" s="74"/>
      <c r="X58" s="49">
        <f>Q58</f>
        <v>11231.71</v>
      </c>
    </row>
    <row r="59" spans="1:24" s="8" customFormat="1" ht="14.5" hidden="1" x14ac:dyDescent="0.35">
      <c r="A59" s="67" t="s">
        <v>87</v>
      </c>
      <c r="B59" s="10" t="s">
        <v>53</v>
      </c>
      <c r="C59" s="89" t="s">
        <v>88</v>
      </c>
      <c r="D59" s="89" t="s">
        <v>89</v>
      </c>
      <c r="E59" s="9" t="s">
        <v>90</v>
      </c>
      <c r="F59" s="87"/>
      <c r="G59" s="43"/>
      <c r="H59" s="74"/>
      <c r="I59" s="20"/>
      <c r="J59" s="74"/>
      <c r="K59" s="74"/>
      <c r="L59" s="74"/>
      <c r="M59" s="74"/>
      <c r="N59" s="74"/>
      <c r="O59" s="74"/>
      <c r="P59" s="74"/>
      <c r="Q59" s="74">
        <v>3290</v>
      </c>
      <c r="R59" s="74"/>
      <c r="S59" s="74"/>
      <c r="T59" s="74"/>
      <c r="U59" s="74"/>
      <c r="V59" s="74"/>
      <c r="W59" s="74"/>
      <c r="X59" s="49">
        <f>Q59</f>
        <v>3290</v>
      </c>
    </row>
    <row r="60" spans="1:24" s="8" customFormat="1" ht="14.5" hidden="1" x14ac:dyDescent="0.35">
      <c r="A60" s="67" t="s">
        <v>91</v>
      </c>
      <c r="B60" s="10" t="s">
        <v>53</v>
      </c>
      <c r="C60" s="90" t="s">
        <v>92</v>
      </c>
      <c r="D60" s="90" t="s">
        <v>93</v>
      </c>
      <c r="E60" s="9" t="s">
        <v>94</v>
      </c>
      <c r="F60" s="87"/>
      <c r="G60" s="43"/>
      <c r="H60" s="74"/>
      <c r="I60" s="20"/>
      <c r="J60" s="74"/>
      <c r="K60" s="74"/>
      <c r="L60" s="74"/>
      <c r="M60" s="74"/>
      <c r="N60" s="74"/>
      <c r="O60" s="74"/>
      <c r="P60" s="74"/>
      <c r="Q60" s="74"/>
      <c r="R60" s="74"/>
      <c r="S60" s="74">
        <v>8423.7800000000007</v>
      </c>
      <c r="T60" s="74"/>
      <c r="U60" s="74"/>
      <c r="V60" s="74"/>
      <c r="W60" s="74"/>
      <c r="X60" s="49">
        <f>S60</f>
        <v>8423.7800000000007</v>
      </c>
    </row>
    <row r="61" spans="1:24" s="8" customFormat="1" ht="14.5" hidden="1" x14ac:dyDescent="0.35">
      <c r="A61" s="67" t="s">
        <v>95</v>
      </c>
      <c r="B61" s="10" t="s">
        <v>53</v>
      </c>
      <c r="C61" s="92" t="s">
        <v>96</v>
      </c>
      <c r="D61" s="91" t="s">
        <v>97</v>
      </c>
      <c r="E61" s="9" t="s">
        <v>98</v>
      </c>
      <c r="F61" s="87"/>
      <c r="G61" s="43"/>
      <c r="H61" s="74"/>
      <c r="I61" s="20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>
        <v>430.44</v>
      </c>
      <c r="U61" s="74"/>
      <c r="V61" s="74"/>
      <c r="W61" s="74"/>
      <c r="X61" s="49">
        <f>T61</f>
        <v>430.44</v>
      </c>
    </row>
    <row r="62" spans="1:24" s="8" customFormat="1" ht="14.5" hidden="1" x14ac:dyDescent="0.35">
      <c r="A62" s="67" t="s">
        <v>99</v>
      </c>
      <c r="B62" s="10" t="s">
        <v>53</v>
      </c>
      <c r="C62" s="69" t="s">
        <v>100</v>
      </c>
      <c r="D62" s="9" t="s">
        <v>101</v>
      </c>
      <c r="E62" s="9" t="s">
        <v>102</v>
      </c>
      <c r="F62" s="43"/>
      <c r="G62" s="43"/>
      <c r="H62" s="74"/>
      <c r="I62" s="20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>
        <v>82882.512452758121</v>
      </c>
      <c r="V62" s="74"/>
      <c r="W62" s="74"/>
      <c r="X62" s="49">
        <f>U62</f>
        <v>82882.512452758121</v>
      </c>
    </row>
    <row r="63" spans="1:24" s="8" customFormat="1" ht="14.5" hidden="1" x14ac:dyDescent="0.35">
      <c r="A63" s="39" t="s">
        <v>103</v>
      </c>
      <c r="B63" s="10" t="s">
        <v>53</v>
      </c>
      <c r="C63" s="95" t="s">
        <v>104</v>
      </c>
      <c r="D63" s="96" t="s">
        <v>105</v>
      </c>
      <c r="E63" s="96" t="s">
        <v>106</v>
      </c>
      <c r="F63" s="43"/>
      <c r="G63" s="43"/>
      <c r="H63" s="74"/>
      <c r="I63" s="20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>
        <v>5118</v>
      </c>
      <c r="W63" s="74"/>
      <c r="X63" s="49">
        <f>V63</f>
        <v>5118</v>
      </c>
    </row>
    <row r="64" spans="1:24" s="8" customFormat="1" ht="14.5" x14ac:dyDescent="0.35">
      <c r="A64" s="67" t="s">
        <v>138</v>
      </c>
      <c r="B64" s="10" t="s">
        <v>53</v>
      </c>
      <c r="C64" s="89" t="s">
        <v>88</v>
      </c>
      <c r="D64" s="89" t="s">
        <v>89</v>
      </c>
      <c r="E64" s="9" t="s">
        <v>90</v>
      </c>
      <c r="F64" s="43"/>
      <c r="G64" s="43"/>
      <c r="H64" s="74"/>
      <c r="I64" s="20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>
        <v>3290</v>
      </c>
      <c r="X64" s="49">
        <f>W64</f>
        <v>3290</v>
      </c>
    </row>
    <row r="65" spans="1:24" s="8" customFormat="1" ht="14.5" x14ac:dyDescent="0.35">
      <c r="A65" s="55"/>
      <c r="B65" s="10"/>
      <c r="C65" s="56"/>
      <c r="D65" s="56"/>
      <c r="E65" s="56"/>
      <c r="F65" s="43"/>
      <c r="G65" s="43"/>
      <c r="H65" s="20"/>
      <c r="I65" s="20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49"/>
    </row>
    <row r="66" spans="1:24" s="8" customFormat="1" ht="15" thickBot="1" x14ac:dyDescent="0.4">
      <c r="A66" s="19"/>
      <c r="B66" s="19"/>
      <c r="C66" s="19"/>
      <c r="D66" s="18"/>
      <c r="E66" s="18"/>
      <c r="F66" s="18"/>
      <c r="G66" s="18"/>
      <c r="H66" s="20"/>
      <c r="I66" s="20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49"/>
    </row>
    <row r="67" spans="1:24" s="8" customFormat="1" ht="15" thickBot="1" x14ac:dyDescent="0.4">
      <c r="A67" s="21" t="s">
        <v>107</v>
      </c>
      <c r="B67" s="22"/>
      <c r="C67" s="23"/>
      <c r="D67" s="23"/>
      <c r="E67" s="23"/>
      <c r="F67" s="23"/>
      <c r="G67" s="64"/>
      <c r="H67" s="47">
        <f>SUM(H6:H66)</f>
        <v>300000</v>
      </c>
      <c r="I67" s="59">
        <f>SUM(I65:I66)</f>
        <v>0</v>
      </c>
      <c r="J67" s="47">
        <f>SUM(J13:J17)</f>
        <v>24523</v>
      </c>
      <c r="K67" s="47">
        <f>SUM(K13:K16)</f>
        <v>3151.9524799999999</v>
      </c>
      <c r="L67" s="47">
        <f>SUM(L9:L10)</f>
        <v>537134.39</v>
      </c>
      <c r="M67" s="47">
        <f>SUM(M7:M10)</f>
        <v>95000</v>
      </c>
      <c r="N67" s="47">
        <f>SUM(N30:N47)</f>
        <v>1022148.5</v>
      </c>
      <c r="O67" s="47">
        <f>SUM(O52:O65)</f>
        <v>99820.82</v>
      </c>
      <c r="P67" s="47">
        <f>SUM(P39:P43)</f>
        <v>1077772</v>
      </c>
      <c r="Q67" s="47">
        <f>SUM(Q52:Q62)</f>
        <v>14521.71</v>
      </c>
      <c r="R67" s="47">
        <f>SUM(R31:R65)</f>
        <v>75000</v>
      </c>
      <c r="S67" s="47">
        <f>SUM(S52:S61)</f>
        <v>8423.7800000000007</v>
      </c>
      <c r="T67" s="47">
        <f>SUM(T52:T65)</f>
        <v>430.44</v>
      </c>
      <c r="U67" s="47">
        <f>SUM(U62:U65)</f>
        <v>82882.512452758121</v>
      </c>
      <c r="V67" s="47">
        <f>SUM(V51:V64)</f>
        <v>5118</v>
      </c>
      <c r="W67" s="47">
        <f>SUM(W52:W64)</f>
        <v>3290</v>
      </c>
      <c r="X67" s="48"/>
    </row>
    <row r="68" spans="1:24" s="8" customFormat="1" ht="14.5" x14ac:dyDescent="0.35">
      <c r="A68" s="13"/>
      <c r="B68" s="13"/>
      <c r="C68" s="14"/>
      <c r="D68" s="14"/>
      <c r="E68" s="14"/>
      <c r="F68" s="14"/>
      <c r="G68" s="14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6"/>
    </row>
    <row r="69" spans="1:24" s="8" customFormat="1" ht="15.5" x14ac:dyDescent="0.35">
      <c r="A69" s="12" t="s">
        <v>108</v>
      </c>
      <c r="C69" s="31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1:24" s="8" customFormat="1" ht="14.5" hidden="1" x14ac:dyDescent="0.35">
      <c r="A70" s="12" t="s">
        <v>109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1:24" s="8" customFormat="1" ht="14.5" hidden="1" x14ac:dyDescent="0.35">
      <c r="A71" s="12" t="s">
        <v>110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1:24" ht="14.5" hidden="1" x14ac:dyDescent="0.35">
      <c r="A72" s="12" t="s">
        <v>111</v>
      </c>
    </row>
    <row r="73" spans="1:24" ht="14.5" hidden="1" x14ac:dyDescent="0.35">
      <c r="A73" s="13" t="s">
        <v>112</v>
      </c>
    </row>
    <row r="74" spans="1:24" ht="14.5" hidden="1" x14ac:dyDescent="0.35">
      <c r="A74" s="12" t="s">
        <v>113</v>
      </c>
    </row>
    <row r="75" spans="1:24" ht="14.5" hidden="1" x14ac:dyDescent="0.35">
      <c r="A75" s="13" t="s">
        <v>112</v>
      </c>
    </row>
    <row r="76" spans="1:24" ht="14.5" hidden="1" x14ac:dyDescent="0.35">
      <c r="A76" s="12" t="s">
        <v>114</v>
      </c>
    </row>
    <row r="77" spans="1:24" ht="14.5" hidden="1" x14ac:dyDescent="0.35">
      <c r="A77" s="13" t="s">
        <v>115</v>
      </c>
    </row>
    <row r="78" spans="1:24" ht="14.5" hidden="1" x14ac:dyDescent="0.35">
      <c r="A78" s="12" t="s">
        <v>116</v>
      </c>
    </row>
    <row r="79" spans="1:24" ht="14.5" hidden="1" x14ac:dyDescent="0.35">
      <c r="A79" s="13" t="s">
        <v>117</v>
      </c>
    </row>
    <row r="80" spans="1:24" ht="14.5" hidden="1" x14ac:dyDescent="0.35">
      <c r="A80" s="12" t="s">
        <v>118</v>
      </c>
    </row>
    <row r="81" spans="1:1" ht="14.5" hidden="1" x14ac:dyDescent="0.35">
      <c r="A81" s="13" t="s">
        <v>119</v>
      </c>
    </row>
    <row r="82" spans="1:1" ht="14.5" hidden="1" x14ac:dyDescent="0.35">
      <c r="A82" s="12" t="s">
        <v>120</v>
      </c>
    </row>
    <row r="83" spans="1:1" ht="14.5" hidden="1" x14ac:dyDescent="0.35">
      <c r="A83" s="13" t="s">
        <v>121</v>
      </c>
    </row>
    <row r="84" spans="1:1" ht="14.5" hidden="1" x14ac:dyDescent="0.35">
      <c r="A84" s="12" t="s">
        <v>122</v>
      </c>
    </row>
    <row r="85" spans="1:1" ht="14.5" hidden="1" x14ac:dyDescent="0.35">
      <c r="A85" s="13" t="s">
        <v>119</v>
      </c>
    </row>
    <row r="86" spans="1:1" ht="14.5" hidden="1" x14ac:dyDescent="0.35">
      <c r="A86" s="12" t="s">
        <v>123</v>
      </c>
    </row>
    <row r="87" spans="1:1" ht="14.5" hidden="1" x14ac:dyDescent="0.35">
      <c r="A87" s="13" t="s">
        <v>124</v>
      </c>
    </row>
    <row r="88" spans="1:1" ht="14.5" hidden="1" x14ac:dyDescent="0.35">
      <c r="A88" s="12" t="s">
        <v>125</v>
      </c>
    </row>
    <row r="89" spans="1:1" ht="14.5" hidden="1" x14ac:dyDescent="0.35">
      <c r="A89" s="13" t="s">
        <v>126</v>
      </c>
    </row>
    <row r="90" spans="1:1" ht="14.5" hidden="1" x14ac:dyDescent="0.35">
      <c r="A90" s="12" t="s">
        <v>127</v>
      </c>
    </row>
    <row r="91" spans="1:1" ht="14.5" hidden="1" x14ac:dyDescent="0.35">
      <c r="A91" s="13" t="s">
        <v>124</v>
      </c>
    </row>
    <row r="92" spans="1:1" ht="14.5" hidden="1" x14ac:dyDescent="0.35">
      <c r="A92" s="12" t="s">
        <v>128</v>
      </c>
    </row>
    <row r="93" spans="1:1" ht="14.5" hidden="1" x14ac:dyDescent="0.35">
      <c r="A93" s="13" t="s">
        <v>124</v>
      </c>
    </row>
    <row r="94" spans="1:1" ht="14.5" hidden="1" x14ac:dyDescent="0.35">
      <c r="A94" s="12" t="s">
        <v>129</v>
      </c>
    </row>
    <row r="95" spans="1:1" ht="14.5" hidden="1" x14ac:dyDescent="0.35">
      <c r="A95" s="13" t="s">
        <v>130</v>
      </c>
    </row>
    <row r="96" spans="1:1" ht="14.5" hidden="1" x14ac:dyDescent="0.35">
      <c r="A96" s="12" t="s">
        <v>131</v>
      </c>
    </row>
    <row r="97" spans="1:1" ht="14.5" hidden="1" x14ac:dyDescent="0.35">
      <c r="A97" s="13" t="s">
        <v>124</v>
      </c>
    </row>
    <row r="98" spans="1:1" ht="14.5" x14ac:dyDescent="0.35">
      <c r="A98" s="12" t="s">
        <v>136</v>
      </c>
    </row>
    <row r="99" spans="1:1" ht="14.5" x14ac:dyDescent="0.35">
      <c r="A99" s="13" t="s">
        <v>124</v>
      </c>
    </row>
    <row r="106" spans="1:1" ht="14.5" x14ac:dyDescent="0.35">
      <c r="A106" s="12" t="s">
        <v>132</v>
      </c>
    </row>
    <row r="107" spans="1:1" ht="14.5" x14ac:dyDescent="0.35">
      <c r="A107" s="66" t="s">
        <v>133</v>
      </c>
    </row>
    <row r="108" spans="1:1" ht="14.5" x14ac:dyDescent="0.35">
      <c r="A108" s="12" t="s">
        <v>134</v>
      </c>
    </row>
    <row r="109" spans="1:1" ht="14.5" x14ac:dyDescent="0.35">
      <c r="A109" s="66" t="s">
        <v>135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2BE6D61-6620-46B2-9412-A02D6CAFD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2026-03-19T13:39:21Z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