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FY26/FHAM/Budget Sheets/"/>
    </mc:Choice>
  </mc:AlternateContent>
  <xr:revisionPtr revIDLastSave="0" documentId="8_{BFB6C6BA-390A-4B43-AE2B-9C8B026155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KLIN HAMPSHIRE" sheetId="2" r:id="rId1"/>
  </sheets>
  <definedNames>
    <definedName name="_xlnm.Print_Area" localSheetId="0">'FRANKLIN HAMPSHIRE'!$A$1:$H$59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4" i="2" l="1"/>
  <c r="W57" i="2"/>
  <c r="X25" i="2" l="1"/>
  <c r="V57" i="2"/>
  <c r="X24" i="2"/>
  <c r="U57" i="2"/>
  <c r="X23" i="2"/>
  <c r="T57" i="2"/>
  <c r="X22" i="2"/>
  <c r="S57" i="2"/>
  <c r="R57" i="2"/>
  <c r="X21" i="2"/>
  <c r="X20" i="2"/>
  <c r="X19" i="2"/>
  <c r="Q57" i="2"/>
  <c r="P57" i="2"/>
  <c r="X51" i="2"/>
  <c r="X52" i="2"/>
  <c r="X53" i="2"/>
  <c r="X50" i="2"/>
  <c r="X16" i="2"/>
  <c r="X18" i="2"/>
  <c r="O17" i="2"/>
  <c r="X17" i="2" s="1"/>
  <c r="O15" i="2"/>
  <c r="N57" i="2"/>
  <c r="X45" i="2"/>
  <c r="X46" i="2"/>
  <c r="X47" i="2"/>
  <c r="X48" i="2"/>
  <c r="X44" i="2"/>
  <c r="X43" i="2"/>
  <c r="X8" i="2"/>
  <c r="M57" i="2"/>
  <c r="X9" i="2"/>
  <c r="L57" i="2"/>
  <c r="X28" i="2"/>
  <c r="J57" i="2"/>
  <c r="H36" i="2"/>
  <c r="H57" i="2" s="1"/>
  <c r="I57" i="2"/>
  <c r="X10" i="2"/>
  <c r="X11" i="2"/>
  <c r="X12" i="2"/>
  <c r="O57" i="2" l="1"/>
  <c r="X15" i="2"/>
</calcChain>
</file>

<file path=xl/sharedStrings.xml><?xml version="1.0" encoding="utf-8"?>
<sst xmlns="http://schemas.openxmlformats.org/spreadsheetml/2006/main" count="219" uniqueCount="132">
  <si>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</si>
  <si>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</si>
  <si>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</si>
  <si>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</si>
  <si>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</si>
  <si>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</si>
  <si>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</si>
  <si>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</si>
  <si>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</si>
  <si>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</si>
  <si>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</si>
  <si>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</si>
  <si>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</si>
  <si>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</si>
  <si>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</si>
  <si>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</si>
  <si>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</si>
  <si>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</si>
  <si>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</si>
  <si>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</si>
  <si>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</si>
  <si>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</si>
  <si>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</si>
  <si>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</si>
  <si>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</si>
  <si>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</si>
  <si>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</si>
  <si>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</si>
  <si>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</si>
  <si>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</si>
  <si>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</si>
  <si>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</si>
  <si>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</si>
  <si>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</si>
  <si>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</si>
  <si>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</si>
  <si>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</si>
  <si>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</si>
  <si>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</si>
  <si>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</si>
  <si>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</si>
  <si>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</si>
  <si>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</si>
  <si>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</si>
  <si>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</si>
  <si>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</si>
  <si>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</si>
  <si>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</si>
  <si>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</si>
  <si>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</si>
  <si>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</si>
  <si>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</si>
  <si>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</si>
  <si>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</si>
  <si>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</si>
  <si>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</si>
  <si>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</si>
  <si>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</si>
  <si>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</si>
  <si>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</si>
  <si>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</si>
  <si>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</si>
  <si>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</si>
  <si>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</si>
  <si>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</si>
  <si>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</si>
  <si>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</si>
  <si>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</si>
  <si>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</si>
  <si>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</si>
  <si>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</si>
  <si>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</si>
  <si>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</si>
  <si>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r>
      <t>MassAbility-</t>
    </r>
    <r>
      <rPr>
        <b/>
        <sz val="11"/>
        <color rgb="FFFF0000"/>
        <rFont val="Book Antiqua"/>
        <family val="1"/>
      </rPr>
      <t>PART B</t>
    </r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</si>
  <si>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</si>
  <si>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</si>
  <si>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</si>
  <si>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</si>
  <si>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</si>
  <si>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</si>
  <si>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</si>
  <si>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</si>
  <si>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</si>
  <si>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</si>
  <si>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</si>
  <si>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</si>
  <si>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</si>
  <si>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</si>
  <si>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</si>
  <si>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</si>
  <si>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</si>
  <si>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</si>
  <si>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</si>
  <si>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</si>
  <si>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</si>
  <si>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</si>
  <si>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</si>
  <si>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</si>
  <si>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</si>
  <si>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</si>
  <si>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</si>
  <si>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</si>
  <si>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</si>
  <si>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</si>
  <si>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</si>
  <si>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</si>
  <si>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</si>
  <si>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</si>
  <si>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</si>
  <si>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</si>
  <si>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</si>
  <si>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</si>
  <si>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</si>
  <si>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</si>
  <si>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</si>
  <si>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</si>
  <si>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</si>
  <si>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</si>
  <si>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</si>
  <si>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9 2026</t>
  </si>
  <si>
    <t>BUDGET #11 FY26 JAN 20 2026</t>
  </si>
  <si>
    <t>TO ADD DTA WPP FUNDS</t>
  </si>
  <si>
    <t>BUDGET #12 FY26 MARCH 11 2026</t>
  </si>
  <si>
    <t>BUDGET #13 FY26 MARCH 19 2026</t>
  </si>
  <si>
    <t>VENDOR CODE</t>
  </si>
  <si>
    <t>VC6000167854</t>
  </si>
  <si>
    <t>UEI #</t>
  </si>
  <si>
    <t>YLX4WBFN5BY7</t>
  </si>
  <si>
    <t>BUDGET #14 FY26</t>
  </si>
  <si>
    <t>BUDGET #14 FY26 MARCH 25 2026</t>
  </si>
  <si>
    <t>TO ADD RAPID RESPONSE FUNDS</t>
  </si>
  <si>
    <t>OOS (Other State Staff) for Lukas Booker's colocation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</si>
</sst>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2" xfId="0" applyFont="1" applyBorder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tabSelected="1" zoomScale="120" zoomScaleNormal="120" workbookViewId="0">
      <selection activeCell="E59" sqref="E59"/>
    </sheetView>
  </sheetViews>
  <sheetFormatPr defaultColWidth="9.140625" defaultRowHeight="13.5" x14ac:dyDescent="0.25"/>
  <cols>
    <col min="1" max="1" width="53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6.42578125" style="2" customWidth="1"/>
    <col min="8" max="13" width="20" style="2" hidden="1" customWidth="1"/>
    <col min="14" max="22" width="27.140625" style="2" hidden="1" customWidth="1"/>
    <col min="23" max="23" width="27.140625" style="2" customWidth="1"/>
    <col min="24" max="24" width="12.85546875" style="3" hidden="1" customWidth="1"/>
    <col min="25" max="25" width="11.85546875" style="3" bestFit="1" customWidth="1"/>
    <col min="26" max="26" width="10.140625" style="3" bestFit="1" customWidth="1"/>
    <col min="27" max="16384" width="9.140625" style="3"/>
  </cols>
  <sheetData>
    <row r="1" spans="1:24" ht="20.25" x14ac:dyDescent="0.3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4" ht="20.25" x14ac:dyDescent="0.3">
      <c r="B2" s="80"/>
      <c r="C2" s="80"/>
      <c r="D2" s="80"/>
      <c r="E2" s="6"/>
      <c r="F2" s="6"/>
      <c r="G2" s="6"/>
    </row>
    <row r="3" spans="1:24" ht="20.25" x14ac:dyDescent="0.3">
      <c r="A3" s="4" t="s">
        <v>2</v>
      </c>
      <c r="B3" s="80" t="s">
        <v>3</v>
      </c>
      <c r="C3" s="1"/>
    </row>
    <row r="4" spans="1:24" ht="21" thickBot="1" x14ac:dyDescent="0.35">
      <c r="A4" s="4"/>
      <c r="B4" s="5"/>
      <c r="C4" s="1"/>
    </row>
    <row r="5" spans="1:24" s="9" customFormat="1" ht="33.75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4" t="s">
        <v>9</v>
      </c>
      <c r="H5" s="8" t="s">
        <v>10</v>
      </c>
      <c r="I5" s="44" t="s">
        <v>11</v>
      </c>
      <c r="J5" s="64" t="s">
        <v>12</v>
      </c>
      <c r="K5" s="64" t="s">
        <v>13</v>
      </c>
      <c r="L5" s="64" t="s">
        <v>14</v>
      </c>
      <c r="M5" s="64" t="s">
        <v>15</v>
      </c>
      <c r="N5" s="64" t="s">
        <v>16</v>
      </c>
      <c r="O5" s="64" t="s">
        <v>17</v>
      </c>
      <c r="P5" s="64" t="s">
        <v>18</v>
      </c>
      <c r="Q5" s="64" t="s">
        <v>19</v>
      </c>
      <c r="R5" s="64" t="s">
        <v>20</v>
      </c>
      <c r="S5" s="64" t="s">
        <v>21</v>
      </c>
      <c r="T5" s="64" t="s">
        <v>22</v>
      </c>
      <c r="U5" s="64" t="s">
        <v>23</v>
      </c>
      <c r="V5" s="64" t="s">
        <v>24</v>
      </c>
      <c r="W5" s="64" t="s">
        <v>128</v>
      </c>
      <c r="X5" s="30" t="s">
        <v>25</v>
      </c>
    </row>
    <row r="6" spans="1:24" s="9" customFormat="1" ht="16.5" hidden="1" x14ac:dyDescent="0.3">
      <c r="A6" s="8" t="s">
        <v>26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s="9" customFormat="1" ht="16.5" hidden="1" customHeight="1" x14ac:dyDescent="0.3">
      <c r="A7" s="14" t="s">
        <v>27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5"/>
    </row>
    <row r="8" spans="1:24" s="9" customFormat="1" ht="16.5" hidden="1" x14ac:dyDescent="0.3">
      <c r="A8" s="20" t="s">
        <v>28</v>
      </c>
      <c r="B8" s="43" t="s">
        <v>29</v>
      </c>
      <c r="C8" s="29" t="s">
        <v>30</v>
      </c>
      <c r="D8" s="47" t="s">
        <v>31</v>
      </c>
      <c r="E8" s="29" t="s">
        <v>32</v>
      </c>
      <c r="F8" s="14" t="s">
        <v>33</v>
      </c>
      <c r="G8" s="14"/>
      <c r="H8" s="19"/>
      <c r="I8" s="19"/>
      <c r="J8" s="19"/>
      <c r="K8" s="19"/>
      <c r="L8" s="19"/>
      <c r="M8" s="66">
        <v>95000</v>
      </c>
      <c r="N8" s="66"/>
      <c r="O8" s="66"/>
      <c r="P8" s="66"/>
      <c r="Q8" s="66"/>
      <c r="R8" s="66"/>
      <c r="S8" s="66"/>
      <c r="T8" s="66"/>
      <c r="U8" s="66"/>
      <c r="V8" s="66"/>
      <c r="W8" s="66"/>
      <c r="X8" s="48">
        <f>SUM(M8)</f>
        <v>95000</v>
      </c>
    </row>
    <row r="9" spans="1:24" s="9" customFormat="1" ht="16.5" hidden="1" x14ac:dyDescent="0.3">
      <c r="A9" s="34" t="s">
        <v>34</v>
      </c>
      <c r="B9" s="43" t="s">
        <v>29</v>
      </c>
      <c r="C9" s="67" t="s">
        <v>35</v>
      </c>
      <c r="D9" s="47" t="s">
        <v>36</v>
      </c>
      <c r="E9" s="47" t="s">
        <v>37</v>
      </c>
      <c r="F9" s="16" t="s">
        <v>33</v>
      </c>
      <c r="G9" s="16"/>
      <c r="H9" s="19"/>
      <c r="I9" s="19"/>
      <c r="J9" s="19"/>
      <c r="K9" s="19"/>
      <c r="L9" s="68">
        <v>248343.48</v>
      </c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48">
        <f>L9</f>
        <v>248343.48</v>
      </c>
    </row>
    <row r="10" spans="1:24" s="9" customFormat="1" ht="16.5" hidden="1" customHeight="1" x14ac:dyDescent="0.3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48">
        <f>SUM(H10:H10)</f>
        <v>0</v>
      </c>
    </row>
    <row r="11" spans="1:24" s="9" customFormat="1" ht="16.5" hidden="1" customHeight="1" x14ac:dyDescent="0.3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48">
        <f>SUM(H11:H11)</f>
        <v>0</v>
      </c>
    </row>
    <row r="12" spans="1:24" s="9" customFormat="1" ht="16.5" hidden="1" customHeight="1" x14ac:dyDescent="0.3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48">
        <f>SUM(H12:H12)</f>
        <v>0</v>
      </c>
    </row>
    <row r="13" spans="1:24" s="9" customFormat="1" ht="16.5" hidden="1" customHeight="1" x14ac:dyDescent="0.3">
      <c r="A13" s="8" t="s">
        <v>26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48"/>
    </row>
    <row r="14" spans="1:24" s="9" customFormat="1" ht="16.5" hidden="1" customHeight="1" x14ac:dyDescent="0.3">
      <c r="A14" s="14" t="s">
        <v>38</v>
      </c>
      <c r="B14" s="72"/>
      <c r="C14" s="41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48"/>
    </row>
    <row r="15" spans="1:24" s="9" customFormat="1" ht="16.5" hidden="1" customHeight="1" x14ac:dyDescent="0.3">
      <c r="A15" s="20" t="s">
        <v>39</v>
      </c>
      <c r="B15" s="72" t="s">
        <v>40</v>
      </c>
      <c r="C15" s="14" t="s">
        <v>41</v>
      </c>
      <c r="D15" s="14" t="s">
        <v>42</v>
      </c>
      <c r="E15" s="14" t="s">
        <v>43</v>
      </c>
      <c r="F15" s="16">
        <v>17.207000000000001</v>
      </c>
      <c r="G15" s="69" t="s">
        <v>44</v>
      </c>
      <c r="H15" s="19"/>
      <c r="I15" s="19"/>
      <c r="J15" s="19"/>
      <c r="K15" s="19"/>
      <c r="L15" s="19"/>
      <c r="M15" s="19"/>
      <c r="N15" s="19"/>
      <c r="O15" s="66">
        <f>60000.35-1</f>
        <v>59999.35</v>
      </c>
      <c r="P15" s="66"/>
      <c r="Q15" s="66"/>
      <c r="R15" s="66"/>
      <c r="S15" s="66"/>
      <c r="T15" s="66"/>
      <c r="U15" s="66"/>
      <c r="V15" s="66"/>
      <c r="W15" s="66"/>
      <c r="X15" s="48">
        <f>+O15</f>
        <v>59999.35</v>
      </c>
    </row>
    <row r="16" spans="1:24" s="9" customFormat="1" ht="16.5" hidden="1" customHeight="1" x14ac:dyDescent="0.3">
      <c r="A16" s="20" t="s">
        <v>39</v>
      </c>
      <c r="B16" s="72" t="s">
        <v>45</v>
      </c>
      <c r="C16" s="14" t="s">
        <v>41</v>
      </c>
      <c r="D16" s="14" t="s">
        <v>42</v>
      </c>
      <c r="E16" s="14" t="s">
        <v>43</v>
      </c>
      <c r="F16" s="16">
        <v>17.207000000000001</v>
      </c>
      <c r="G16" s="69" t="s">
        <v>44</v>
      </c>
      <c r="H16" s="19"/>
      <c r="I16" s="19"/>
      <c r="J16" s="19"/>
      <c r="K16" s="19"/>
      <c r="L16" s="19"/>
      <c r="M16" s="19"/>
      <c r="N16" s="19"/>
      <c r="O16" s="66">
        <v>1</v>
      </c>
      <c r="P16" s="66"/>
      <c r="Q16" s="66"/>
      <c r="R16" s="66"/>
      <c r="S16" s="66"/>
      <c r="T16" s="66"/>
      <c r="U16" s="66"/>
      <c r="V16" s="66"/>
      <c r="W16" s="66"/>
      <c r="X16" s="48">
        <f t="shared" ref="X16:X18" si="0">+O16</f>
        <v>1</v>
      </c>
    </row>
    <row r="17" spans="1:25" s="9" customFormat="1" ht="16.5" hidden="1" customHeight="1" x14ac:dyDescent="0.3">
      <c r="A17" s="20" t="s">
        <v>46</v>
      </c>
      <c r="B17" s="72" t="s">
        <v>40</v>
      </c>
      <c r="C17" s="14" t="s">
        <v>41</v>
      </c>
      <c r="D17" s="14" t="s">
        <v>42</v>
      </c>
      <c r="E17" s="14" t="s">
        <v>47</v>
      </c>
      <c r="F17" s="16" t="s">
        <v>48</v>
      </c>
      <c r="G17" s="69" t="s">
        <v>44</v>
      </c>
      <c r="H17" s="19"/>
      <c r="I17" s="19"/>
      <c r="J17" s="19"/>
      <c r="K17" s="19"/>
      <c r="L17" s="19"/>
      <c r="M17" s="19"/>
      <c r="N17" s="19"/>
      <c r="O17" s="66">
        <f>28983.38-1</f>
        <v>28982.38</v>
      </c>
      <c r="P17" s="66"/>
      <c r="Q17" s="66"/>
      <c r="R17" s="66"/>
      <c r="S17" s="66"/>
      <c r="T17" s="66"/>
      <c r="U17" s="66"/>
      <c r="V17" s="66"/>
      <c r="W17" s="66"/>
      <c r="X17" s="48">
        <f t="shared" si="0"/>
        <v>28982.38</v>
      </c>
    </row>
    <row r="18" spans="1:25" s="9" customFormat="1" ht="16.5" hidden="1" x14ac:dyDescent="0.3">
      <c r="A18" s="20" t="s">
        <v>46</v>
      </c>
      <c r="B18" s="72" t="s">
        <v>45</v>
      </c>
      <c r="C18" s="14" t="s">
        <v>41</v>
      </c>
      <c r="D18" s="14" t="s">
        <v>42</v>
      </c>
      <c r="E18" s="14" t="s">
        <v>47</v>
      </c>
      <c r="F18" s="16" t="s">
        <v>48</v>
      </c>
      <c r="G18" s="69" t="s">
        <v>44</v>
      </c>
      <c r="H18" s="19"/>
      <c r="I18" s="19"/>
      <c r="J18" s="19"/>
      <c r="K18" s="19"/>
      <c r="L18" s="19"/>
      <c r="M18" s="19"/>
      <c r="N18" s="19"/>
      <c r="O18" s="66">
        <v>1</v>
      </c>
      <c r="P18" s="66"/>
      <c r="Q18" s="66"/>
      <c r="R18" s="66"/>
      <c r="S18" s="66"/>
      <c r="T18" s="66"/>
      <c r="U18" s="66"/>
      <c r="V18" s="66"/>
      <c r="W18" s="66"/>
      <c r="X18" s="48">
        <f t="shared" si="0"/>
        <v>1</v>
      </c>
    </row>
    <row r="19" spans="1:25" s="9" customFormat="1" ht="16.5" hidden="1" customHeight="1" x14ac:dyDescent="0.3">
      <c r="A19" s="70" t="s">
        <v>49</v>
      </c>
      <c r="B19" s="72" t="s">
        <v>40</v>
      </c>
      <c r="C19" s="75" t="s">
        <v>50</v>
      </c>
      <c r="D19" s="75" t="s">
        <v>51</v>
      </c>
      <c r="E19" s="14" t="s">
        <v>52</v>
      </c>
      <c r="F19" s="29"/>
      <c r="G19" s="16"/>
      <c r="H19" s="52"/>
      <c r="I19" s="19"/>
      <c r="J19" s="19"/>
      <c r="K19" s="19"/>
      <c r="L19" s="19"/>
      <c r="M19" s="19"/>
      <c r="N19" s="19"/>
      <c r="O19" s="66"/>
      <c r="P19" s="66"/>
      <c r="Q19" s="66">
        <v>6023.34</v>
      </c>
      <c r="R19" s="66"/>
      <c r="S19" s="66"/>
      <c r="T19" s="66"/>
      <c r="U19" s="66"/>
      <c r="V19" s="66"/>
      <c r="W19" s="66"/>
      <c r="X19" s="48">
        <f>Q19</f>
        <v>6023.34</v>
      </c>
    </row>
    <row r="20" spans="1:25" s="9" customFormat="1" ht="16.5" hidden="1" customHeight="1" x14ac:dyDescent="0.3">
      <c r="A20" s="70" t="s">
        <v>53</v>
      </c>
      <c r="B20" s="72" t="s">
        <v>40</v>
      </c>
      <c r="C20" s="13" t="s">
        <v>54</v>
      </c>
      <c r="D20" s="13" t="s">
        <v>55</v>
      </c>
      <c r="E20" s="14" t="s">
        <v>56</v>
      </c>
      <c r="F20" s="29"/>
      <c r="G20" s="16"/>
      <c r="H20" s="52"/>
      <c r="I20" s="19"/>
      <c r="J20" s="19"/>
      <c r="K20" s="19"/>
      <c r="L20" s="19"/>
      <c r="M20" s="19"/>
      <c r="N20" s="19"/>
      <c r="O20" s="66"/>
      <c r="P20" s="66"/>
      <c r="Q20" s="66">
        <v>5460</v>
      </c>
      <c r="R20" s="66"/>
      <c r="S20" s="66"/>
      <c r="T20" s="66"/>
      <c r="U20" s="66"/>
      <c r="V20" s="66"/>
      <c r="W20" s="66"/>
      <c r="X20" s="48">
        <f>Q20</f>
        <v>5460</v>
      </c>
    </row>
    <row r="21" spans="1:25" s="9" customFormat="1" ht="16.5" hidden="1" customHeight="1" x14ac:dyDescent="0.3">
      <c r="A21" s="70" t="s">
        <v>57</v>
      </c>
      <c r="B21" s="72" t="s">
        <v>40</v>
      </c>
      <c r="C21" s="71" t="s">
        <v>58</v>
      </c>
      <c r="D21" s="71" t="s">
        <v>59</v>
      </c>
      <c r="E21" s="14" t="s">
        <v>60</v>
      </c>
      <c r="F21" s="29"/>
      <c r="G21" s="16"/>
      <c r="H21" s="52"/>
      <c r="I21" s="19"/>
      <c r="J21" s="19"/>
      <c r="K21" s="19"/>
      <c r="L21" s="19"/>
      <c r="M21" s="19"/>
      <c r="N21" s="19"/>
      <c r="O21" s="66"/>
      <c r="P21" s="66"/>
      <c r="Q21" s="66"/>
      <c r="R21" s="66">
        <v>4517.5</v>
      </c>
      <c r="S21" s="66"/>
      <c r="T21" s="66"/>
      <c r="U21" s="66"/>
      <c r="V21" s="66"/>
      <c r="W21" s="66"/>
      <c r="X21" s="48">
        <f>R21</f>
        <v>4517.5</v>
      </c>
    </row>
    <row r="22" spans="1:25" s="9" customFormat="1" ht="16.5" hidden="1" customHeight="1" x14ac:dyDescent="0.3">
      <c r="A22" s="70" t="s">
        <v>61</v>
      </c>
      <c r="B22" s="72" t="s">
        <v>40</v>
      </c>
      <c r="C22" s="30" t="s">
        <v>62</v>
      </c>
      <c r="D22" s="76" t="s">
        <v>63</v>
      </c>
      <c r="E22" s="14" t="s">
        <v>64</v>
      </c>
      <c r="F22" s="16"/>
      <c r="G22" s="16"/>
      <c r="H22" s="19"/>
      <c r="I22" s="19"/>
      <c r="J22" s="19"/>
      <c r="K22" s="19"/>
      <c r="L22" s="19"/>
      <c r="M22" s="19"/>
      <c r="N22" s="19"/>
      <c r="O22" s="66"/>
      <c r="P22" s="66"/>
      <c r="Q22" s="66"/>
      <c r="R22" s="66"/>
      <c r="S22" s="66">
        <v>5088.4799999999996</v>
      </c>
      <c r="T22" s="66"/>
      <c r="U22" s="66"/>
      <c r="V22" s="66"/>
      <c r="W22" s="66"/>
      <c r="X22" s="48">
        <f>S22</f>
        <v>5088.4799999999996</v>
      </c>
      <c r="Y22" s="37"/>
    </row>
    <row r="23" spans="1:25" s="9" customFormat="1" ht="16.5" hidden="1" customHeight="1" x14ac:dyDescent="0.3">
      <c r="A23" s="70" t="s">
        <v>65</v>
      </c>
      <c r="B23" s="16" t="s">
        <v>40</v>
      </c>
      <c r="C23" s="77" t="s">
        <v>66</v>
      </c>
      <c r="D23" s="14" t="s">
        <v>67</v>
      </c>
      <c r="E23" s="14" t="s">
        <v>68</v>
      </c>
      <c r="F23" s="35"/>
      <c r="G23" s="35"/>
      <c r="H23" s="19"/>
      <c r="I23" s="19"/>
      <c r="J23" s="19"/>
      <c r="K23" s="19"/>
      <c r="L23" s="19"/>
      <c r="M23" s="19"/>
      <c r="N23" s="19"/>
      <c r="O23" s="66"/>
      <c r="P23" s="66"/>
      <c r="Q23" s="66"/>
      <c r="R23" s="66"/>
      <c r="S23" s="66"/>
      <c r="T23" s="66">
        <v>36201.141745139546</v>
      </c>
      <c r="U23" s="66"/>
      <c r="V23" s="66"/>
      <c r="W23" s="66"/>
      <c r="X23" s="48">
        <f>T23</f>
        <v>36201.141745139546</v>
      </c>
      <c r="Y23" s="37"/>
    </row>
    <row r="24" spans="1:25" s="9" customFormat="1" ht="16.5" hidden="1" customHeight="1" x14ac:dyDescent="0.3">
      <c r="A24" s="20" t="s">
        <v>69</v>
      </c>
      <c r="B24" s="16" t="s">
        <v>40</v>
      </c>
      <c r="C24" s="78" t="s">
        <v>70</v>
      </c>
      <c r="D24" s="79" t="s">
        <v>71</v>
      </c>
      <c r="E24" s="79" t="s">
        <v>72</v>
      </c>
      <c r="F24" s="35"/>
      <c r="G24" s="35"/>
      <c r="H24" s="19"/>
      <c r="I24" s="19"/>
      <c r="J24" s="19"/>
      <c r="K24" s="19"/>
      <c r="L24" s="19"/>
      <c r="M24" s="19"/>
      <c r="N24" s="19"/>
      <c r="O24" s="66"/>
      <c r="P24" s="66"/>
      <c r="Q24" s="66"/>
      <c r="R24" s="66"/>
      <c r="S24" s="66"/>
      <c r="T24" s="66"/>
      <c r="U24" s="66">
        <v>1150</v>
      </c>
      <c r="V24" s="66"/>
      <c r="W24" s="66"/>
      <c r="X24" s="48">
        <f>U24</f>
        <v>1150</v>
      </c>
      <c r="Y24" s="37"/>
    </row>
    <row r="25" spans="1:25" s="9" customFormat="1" ht="16.5" hidden="1" customHeight="1" x14ac:dyDescent="0.3">
      <c r="A25" s="70" t="s">
        <v>73</v>
      </c>
      <c r="B25" s="16" t="s">
        <v>40</v>
      </c>
      <c r="C25" s="82" t="s">
        <v>54</v>
      </c>
      <c r="D25" s="82" t="s">
        <v>55</v>
      </c>
      <c r="E25" s="14" t="s">
        <v>56</v>
      </c>
      <c r="F25" s="35"/>
      <c r="G25" s="35"/>
      <c r="H25" s="19"/>
      <c r="I25" s="19"/>
      <c r="J25" s="19"/>
      <c r="K25" s="19"/>
      <c r="L25" s="19"/>
      <c r="M25" s="19"/>
      <c r="N25" s="19"/>
      <c r="O25" s="66"/>
      <c r="P25" s="66"/>
      <c r="Q25" s="66"/>
      <c r="R25" s="66"/>
      <c r="S25" s="66"/>
      <c r="T25" s="66"/>
      <c r="U25" s="66"/>
      <c r="V25" s="66">
        <v>5460</v>
      </c>
      <c r="W25" s="66"/>
      <c r="X25" s="48">
        <f>V25</f>
        <v>5460</v>
      </c>
      <c r="Y25" s="37"/>
    </row>
    <row r="26" spans="1:25" s="9" customFormat="1" ht="16.5" hidden="1" customHeight="1" x14ac:dyDescent="0.3">
      <c r="A26" s="8" t="s">
        <v>26</v>
      </c>
      <c r="B26" s="73"/>
      <c r="C26" s="31"/>
      <c r="D26" s="31"/>
      <c r="E26" s="36"/>
      <c r="F26" s="35"/>
      <c r="G26" s="35"/>
      <c r="H26" s="19"/>
      <c r="I26" s="19"/>
      <c r="J26" s="19"/>
      <c r="K26" s="19"/>
      <c r="L26" s="19"/>
      <c r="M26" s="19"/>
      <c r="N26" s="19"/>
      <c r="O26" s="66"/>
      <c r="P26" s="66"/>
      <c r="Q26" s="66"/>
      <c r="R26" s="66"/>
      <c r="S26" s="66"/>
      <c r="T26" s="66"/>
      <c r="U26" s="66"/>
      <c r="V26" s="66"/>
      <c r="W26" s="66"/>
      <c r="X26" s="48"/>
    </row>
    <row r="27" spans="1:25" s="9" customFormat="1" ht="16.5" hidden="1" customHeight="1" x14ac:dyDescent="0.3">
      <c r="A27" s="14" t="s">
        <v>74</v>
      </c>
      <c r="B27" s="73"/>
      <c r="C27" s="31"/>
      <c r="D27" s="31"/>
      <c r="E27" s="36"/>
      <c r="F27" s="35"/>
      <c r="G27" s="35"/>
      <c r="H27" s="19"/>
      <c r="I27" s="19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48"/>
    </row>
    <row r="28" spans="1:25" s="9" customFormat="1" ht="16.5" hidden="1" customHeight="1" x14ac:dyDescent="0.3">
      <c r="A28" s="65" t="s">
        <v>75</v>
      </c>
      <c r="B28" s="72" t="s">
        <v>29</v>
      </c>
      <c r="C28" s="31" t="s">
        <v>76</v>
      </c>
      <c r="D28" s="31" t="s">
        <v>77</v>
      </c>
      <c r="E28" s="33" t="s">
        <v>78</v>
      </c>
      <c r="F28" s="30">
        <v>17.800999999999998</v>
      </c>
      <c r="G28" s="54" t="s">
        <v>79</v>
      </c>
      <c r="H28" s="19"/>
      <c r="I28" s="19"/>
      <c r="J28" s="66">
        <v>14014</v>
      </c>
      <c r="K28" s="66">
        <v>1800.5052799999994</v>
      </c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48">
        <f>SUM(J28:K28)</f>
        <v>15814.505279999999</v>
      </c>
    </row>
    <row r="29" spans="1:25" s="9" customFormat="1" ht="16.5" hidden="1" customHeight="1" x14ac:dyDescent="0.3">
      <c r="A29" s="34"/>
      <c r="B29" s="72"/>
      <c r="C29" s="31"/>
      <c r="D29" s="31"/>
      <c r="E29" s="33"/>
      <c r="F29" s="30"/>
      <c r="G29" s="49"/>
      <c r="H29" s="19"/>
      <c r="I29" s="19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48"/>
    </row>
    <row r="30" spans="1:25" s="9" customFormat="1" ht="16.5" hidden="1" customHeight="1" x14ac:dyDescent="0.3">
      <c r="A30" s="34"/>
      <c r="B30" s="72"/>
      <c r="C30" s="31"/>
      <c r="D30" s="31"/>
      <c r="E30" s="33"/>
      <c r="F30" s="30"/>
      <c r="G30" s="49"/>
      <c r="H30" s="19"/>
      <c r="I30" s="19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48"/>
      <c r="Y30" s="37"/>
    </row>
    <row r="31" spans="1:25" s="9" customFormat="1" ht="16.5" hidden="1" customHeight="1" x14ac:dyDescent="0.3">
      <c r="A31" s="20"/>
      <c r="B31" s="72"/>
      <c r="C31" s="31"/>
      <c r="D31" s="31"/>
      <c r="E31" s="33"/>
      <c r="F31" s="16"/>
      <c r="G31" s="16"/>
      <c r="H31" s="19"/>
      <c r="I31" s="19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48"/>
    </row>
    <row r="32" spans="1:25" s="9" customFormat="1" ht="16.5" hidden="1" customHeight="1" x14ac:dyDescent="0.3">
      <c r="A32" s="38"/>
      <c r="B32" s="72"/>
      <c r="C32" s="14"/>
      <c r="D32" s="14"/>
      <c r="E32" s="14"/>
      <c r="F32" s="14"/>
      <c r="G32" s="14"/>
      <c r="H32" s="17"/>
      <c r="I32" s="17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48"/>
    </row>
    <row r="33" spans="1:25" s="9" customFormat="1" ht="16.5" hidden="1" customHeight="1" x14ac:dyDescent="0.3">
      <c r="A33" s="21"/>
      <c r="B33" s="74"/>
      <c r="C33" s="11"/>
      <c r="D33" s="11"/>
      <c r="E33" s="12"/>
      <c r="F33" s="13"/>
      <c r="G33" s="13"/>
      <c r="H33" s="17"/>
      <c r="I33" s="17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48"/>
    </row>
    <row r="34" spans="1:25" s="9" customFormat="1" ht="16.5" hidden="1" customHeight="1" x14ac:dyDescent="0.3">
      <c r="A34" s="8" t="s">
        <v>26</v>
      </c>
      <c r="B34" s="74"/>
      <c r="C34" s="11"/>
      <c r="D34" s="11"/>
      <c r="E34" s="12"/>
      <c r="F34" s="13"/>
      <c r="G34" s="13"/>
      <c r="H34" s="17"/>
      <c r="I34" s="17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48"/>
    </row>
    <row r="35" spans="1:25" s="9" customFormat="1" ht="16.5" hidden="1" customHeight="1" x14ac:dyDescent="0.3">
      <c r="A35" s="14" t="s">
        <v>80</v>
      </c>
      <c r="B35" s="74"/>
      <c r="C35" s="11"/>
      <c r="D35" s="11"/>
      <c r="E35" s="12"/>
      <c r="F35" s="13"/>
      <c r="G35" s="13"/>
      <c r="H35" s="63"/>
      <c r="I35" s="17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48"/>
    </row>
    <row r="36" spans="1:25" s="22" customFormat="1" ht="15" hidden="1" customHeight="1" x14ac:dyDescent="0.25">
      <c r="A36" s="56" t="s">
        <v>81</v>
      </c>
      <c r="B36" s="58" t="s">
        <v>29</v>
      </c>
      <c r="C36" s="14" t="s">
        <v>82</v>
      </c>
      <c r="D36" s="14" t="s">
        <v>83</v>
      </c>
      <c r="E36" s="59" t="s">
        <v>84</v>
      </c>
      <c r="F36" s="59">
        <v>17.225000000000001</v>
      </c>
      <c r="G36" s="60" t="s">
        <v>85</v>
      </c>
      <c r="H36" s="63">
        <f>45750-1</f>
        <v>45749</v>
      </c>
      <c r="I36" s="17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48"/>
    </row>
    <row r="37" spans="1:25" s="22" customFormat="1" ht="15" hidden="1" customHeight="1" x14ac:dyDescent="0.25">
      <c r="A37" s="57" t="s">
        <v>81</v>
      </c>
      <c r="B37" s="61" t="s">
        <v>86</v>
      </c>
      <c r="C37" s="14" t="s">
        <v>82</v>
      </c>
      <c r="D37" s="14" t="s">
        <v>83</v>
      </c>
      <c r="E37" s="62" t="s">
        <v>84</v>
      </c>
      <c r="F37" s="62">
        <v>17.225000000000001</v>
      </c>
      <c r="G37" s="60" t="s">
        <v>85</v>
      </c>
      <c r="H37" s="63">
        <v>1</v>
      </c>
      <c r="I37" s="17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48"/>
    </row>
    <row r="38" spans="1:25" s="22" customFormat="1" ht="15" hidden="1" customHeight="1" x14ac:dyDescent="0.25">
      <c r="A38" s="38"/>
      <c r="B38" s="72"/>
      <c r="C38" s="14"/>
      <c r="D38" s="14"/>
      <c r="E38" s="14"/>
      <c r="F38" s="14"/>
      <c r="G38" s="14"/>
      <c r="H38" s="63"/>
      <c r="I38" s="17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48"/>
      <c r="Y38" s="42"/>
    </row>
    <row r="39" spans="1:25" s="22" customFormat="1" ht="15" hidden="1" customHeight="1" x14ac:dyDescent="0.25">
      <c r="A39" s="20"/>
      <c r="B39" s="72"/>
      <c r="C39" s="14"/>
      <c r="D39" s="14"/>
      <c r="E39" s="14"/>
      <c r="F39" s="14"/>
      <c r="G39" s="14"/>
      <c r="H39" s="17"/>
      <c r="I39" s="17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48"/>
    </row>
    <row r="40" spans="1:25" s="22" customFormat="1" ht="16.5" x14ac:dyDescent="0.3">
      <c r="A40" s="21"/>
      <c r="B40" s="74"/>
      <c r="C40" s="18"/>
      <c r="D40" s="18"/>
      <c r="E40" s="18"/>
      <c r="F40" s="10"/>
      <c r="G40" s="10"/>
      <c r="H40" s="55"/>
      <c r="I40" s="17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48"/>
    </row>
    <row r="41" spans="1:25" s="22" customFormat="1" ht="16.5" x14ac:dyDescent="0.3">
      <c r="A41" s="8" t="s">
        <v>26</v>
      </c>
      <c r="B41" s="74"/>
      <c r="C41" s="18"/>
      <c r="D41" s="18"/>
      <c r="E41" s="18"/>
      <c r="F41" s="10"/>
      <c r="G41" s="1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48"/>
    </row>
    <row r="42" spans="1:25" s="22" customFormat="1" ht="16.5" x14ac:dyDescent="0.3">
      <c r="A42" s="14" t="s">
        <v>87</v>
      </c>
      <c r="B42" s="74"/>
      <c r="C42" s="18"/>
      <c r="D42" s="18"/>
      <c r="E42" s="18"/>
      <c r="F42" s="10"/>
      <c r="G42" s="10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48"/>
    </row>
    <row r="43" spans="1:25" s="22" customFormat="1" ht="28.5" hidden="1" customHeight="1" x14ac:dyDescent="0.3">
      <c r="A43" s="45" t="s">
        <v>88</v>
      </c>
      <c r="B43" s="72" t="s">
        <v>40</v>
      </c>
      <c r="C43" s="53" t="s">
        <v>89</v>
      </c>
      <c r="D43" s="13" t="s">
        <v>90</v>
      </c>
      <c r="E43" s="13">
        <v>6501</v>
      </c>
      <c r="F43" s="16">
        <v>17.259</v>
      </c>
      <c r="G43" s="54" t="s">
        <v>91</v>
      </c>
      <c r="H43" s="39"/>
      <c r="I43" s="39"/>
      <c r="J43" s="39"/>
      <c r="K43" s="39"/>
      <c r="L43" s="39"/>
      <c r="M43" s="39"/>
      <c r="N43" s="39">
        <v>610343</v>
      </c>
      <c r="O43" s="39"/>
      <c r="P43" s="39"/>
      <c r="Q43" s="39"/>
      <c r="R43" s="39"/>
      <c r="S43" s="39"/>
      <c r="T43" s="39"/>
      <c r="U43" s="39"/>
      <c r="V43" s="39"/>
      <c r="W43" s="39"/>
      <c r="X43" s="48">
        <f>N43</f>
        <v>610343</v>
      </c>
    </row>
    <row r="44" spans="1:25" s="22" customFormat="1" ht="28.5" hidden="1" customHeight="1" x14ac:dyDescent="0.3">
      <c r="A44" s="45" t="s">
        <v>88</v>
      </c>
      <c r="B44" s="72" t="s">
        <v>45</v>
      </c>
      <c r="C44" s="53" t="s">
        <v>89</v>
      </c>
      <c r="D44" s="13" t="s">
        <v>90</v>
      </c>
      <c r="E44" s="13">
        <v>6501</v>
      </c>
      <c r="F44" s="16">
        <v>17.259</v>
      </c>
      <c r="G44" s="54" t="s">
        <v>91</v>
      </c>
      <c r="H44" s="39"/>
      <c r="I44" s="39"/>
      <c r="J44" s="39"/>
      <c r="K44" s="39"/>
      <c r="L44" s="39"/>
      <c r="M44" s="39"/>
      <c r="N44" s="39">
        <v>1</v>
      </c>
      <c r="O44" s="39"/>
      <c r="P44" s="39"/>
      <c r="Q44" s="39"/>
      <c r="R44" s="39"/>
      <c r="S44" s="39"/>
      <c r="T44" s="39"/>
      <c r="U44" s="39"/>
      <c r="V44" s="39"/>
      <c r="W44" s="39"/>
      <c r="X44" s="48">
        <f>N44</f>
        <v>1</v>
      </c>
    </row>
    <row r="45" spans="1:25" s="9" customFormat="1" ht="28.5" hidden="1" customHeight="1" x14ac:dyDescent="0.3">
      <c r="A45" s="20" t="s">
        <v>92</v>
      </c>
      <c r="B45" s="72" t="s">
        <v>40</v>
      </c>
      <c r="C45" s="53" t="s">
        <v>93</v>
      </c>
      <c r="D45" s="14" t="s">
        <v>94</v>
      </c>
      <c r="E45" s="14">
        <v>6502</v>
      </c>
      <c r="F45" s="14">
        <v>17.257999999999999</v>
      </c>
      <c r="G45" s="54" t="s">
        <v>91</v>
      </c>
      <c r="H45" s="40"/>
      <c r="I45" s="40"/>
      <c r="J45" s="40"/>
      <c r="K45" s="40"/>
      <c r="L45" s="40"/>
      <c r="M45" s="40"/>
      <c r="N45" s="40">
        <v>62153</v>
      </c>
      <c r="O45" s="40"/>
      <c r="P45" s="40"/>
      <c r="Q45" s="40"/>
      <c r="R45" s="40"/>
      <c r="S45" s="40"/>
      <c r="T45" s="40"/>
      <c r="U45" s="40"/>
      <c r="V45" s="40"/>
      <c r="W45" s="40"/>
      <c r="X45" s="48">
        <f t="shared" ref="X45:X48" si="1">N45</f>
        <v>62153</v>
      </c>
    </row>
    <row r="46" spans="1:25" s="9" customFormat="1" ht="28.5" hidden="1" customHeight="1" x14ac:dyDescent="0.3">
      <c r="A46" s="20" t="s">
        <v>92</v>
      </c>
      <c r="B46" s="72" t="s">
        <v>45</v>
      </c>
      <c r="C46" s="53" t="s">
        <v>93</v>
      </c>
      <c r="D46" s="14" t="s">
        <v>94</v>
      </c>
      <c r="E46" s="14">
        <v>6502</v>
      </c>
      <c r="F46" s="14">
        <v>17.257999999999999</v>
      </c>
      <c r="G46" s="54" t="s">
        <v>91</v>
      </c>
      <c r="H46" s="40"/>
      <c r="I46" s="40"/>
      <c r="J46" s="40"/>
      <c r="K46" s="40"/>
      <c r="L46" s="40"/>
      <c r="M46" s="40"/>
      <c r="N46" s="40">
        <v>1</v>
      </c>
      <c r="O46" s="40"/>
      <c r="P46" s="40"/>
      <c r="Q46" s="40"/>
      <c r="R46" s="40"/>
      <c r="S46" s="40"/>
      <c r="T46" s="40"/>
      <c r="U46" s="40"/>
      <c r="V46" s="40"/>
      <c r="W46" s="40"/>
      <c r="X46" s="48">
        <f t="shared" si="1"/>
        <v>1</v>
      </c>
    </row>
    <row r="47" spans="1:25" s="9" customFormat="1" ht="28.5" hidden="1" customHeight="1" x14ac:dyDescent="0.3">
      <c r="A47" s="32" t="s">
        <v>95</v>
      </c>
      <c r="B47" s="72" t="s">
        <v>40</v>
      </c>
      <c r="C47" s="53" t="s">
        <v>96</v>
      </c>
      <c r="D47" s="14" t="s">
        <v>97</v>
      </c>
      <c r="E47" s="14">
        <v>6503</v>
      </c>
      <c r="F47" s="14">
        <v>17.277999999999999</v>
      </c>
      <c r="G47" s="54" t="s">
        <v>91</v>
      </c>
      <c r="H47" s="39"/>
      <c r="I47" s="39"/>
      <c r="J47" s="39"/>
      <c r="K47" s="39"/>
      <c r="L47" s="39"/>
      <c r="M47" s="39"/>
      <c r="N47" s="39">
        <v>70722</v>
      </c>
      <c r="O47" s="39"/>
      <c r="P47" s="39"/>
      <c r="Q47" s="39"/>
      <c r="R47" s="39"/>
      <c r="S47" s="39"/>
      <c r="T47" s="39"/>
      <c r="U47" s="39"/>
      <c r="V47" s="39"/>
      <c r="W47" s="39"/>
      <c r="X47" s="48">
        <f t="shared" si="1"/>
        <v>70722</v>
      </c>
    </row>
    <row r="48" spans="1:25" s="9" customFormat="1" ht="28.5" hidden="1" customHeight="1" x14ac:dyDescent="0.3">
      <c r="A48" s="32" t="s">
        <v>95</v>
      </c>
      <c r="B48" s="72" t="s">
        <v>45</v>
      </c>
      <c r="C48" s="53" t="s">
        <v>96</v>
      </c>
      <c r="D48" s="14" t="s">
        <v>97</v>
      </c>
      <c r="E48" s="14">
        <v>6503</v>
      </c>
      <c r="F48" s="14">
        <v>17.277999999999999</v>
      </c>
      <c r="G48" s="54" t="s">
        <v>91</v>
      </c>
      <c r="H48" s="39"/>
      <c r="I48" s="39"/>
      <c r="J48" s="39"/>
      <c r="K48" s="39"/>
      <c r="L48" s="39"/>
      <c r="M48" s="39"/>
      <c r="N48" s="39">
        <v>1</v>
      </c>
      <c r="O48" s="39"/>
      <c r="P48" s="39"/>
      <c r="Q48" s="39"/>
      <c r="R48" s="39"/>
      <c r="S48" s="39"/>
      <c r="T48" s="39"/>
      <c r="U48" s="39"/>
      <c r="V48" s="39"/>
      <c r="W48" s="39"/>
      <c r="X48" s="48">
        <f t="shared" si="1"/>
        <v>1</v>
      </c>
    </row>
    <row r="49" spans="1:24" s="9" customFormat="1" ht="16.5" hidden="1" x14ac:dyDescent="0.3">
      <c r="A49" s="32"/>
      <c r="B49" s="72"/>
      <c r="C49" s="14"/>
      <c r="D49" s="29"/>
      <c r="E49" s="29"/>
      <c r="F49" s="14"/>
      <c r="G49" s="50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48"/>
    </row>
    <row r="50" spans="1:24" s="9" customFormat="1" ht="16.5" hidden="1" x14ac:dyDescent="0.3">
      <c r="A50" s="20" t="s">
        <v>92</v>
      </c>
      <c r="B50" s="72" t="s">
        <v>40</v>
      </c>
      <c r="C50" s="53" t="s">
        <v>98</v>
      </c>
      <c r="D50" s="14" t="s">
        <v>94</v>
      </c>
      <c r="E50" s="14">
        <v>6502</v>
      </c>
      <c r="F50" s="14">
        <v>17.257999999999999</v>
      </c>
      <c r="G50" s="54" t="s">
        <v>91</v>
      </c>
      <c r="H50" s="39"/>
      <c r="I50" s="39"/>
      <c r="J50" s="39"/>
      <c r="K50" s="39"/>
      <c r="L50" s="39"/>
      <c r="M50" s="39"/>
      <c r="N50" s="39"/>
      <c r="O50" s="39"/>
      <c r="P50" s="39">
        <v>257214</v>
      </c>
      <c r="Q50" s="39"/>
      <c r="R50" s="39"/>
      <c r="S50" s="39"/>
      <c r="T50" s="39"/>
      <c r="U50" s="39"/>
      <c r="V50" s="39"/>
      <c r="W50" s="39"/>
      <c r="X50" s="48">
        <f>P50</f>
        <v>257214</v>
      </c>
    </row>
    <row r="51" spans="1:24" s="9" customFormat="1" ht="16.5" hidden="1" x14ac:dyDescent="0.3">
      <c r="A51" s="20" t="s">
        <v>92</v>
      </c>
      <c r="B51" s="72" t="s">
        <v>45</v>
      </c>
      <c r="C51" s="53" t="s">
        <v>98</v>
      </c>
      <c r="D51" s="14" t="s">
        <v>94</v>
      </c>
      <c r="E51" s="14">
        <v>6502</v>
      </c>
      <c r="F51" s="14">
        <v>17.257999999999999</v>
      </c>
      <c r="G51" s="54" t="s">
        <v>91</v>
      </c>
      <c r="H51" s="39"/>
      <c r="I51" s="39"/>
      <c r="J51" s="39"/>
      <c r="K51" s="39"/>
      <c r="L51" s="39"/>
      <c r="M51" s="39"/>
      <c r="N51" s="39"/>
      <c r="O51" s="39"/>
      <c r="P51" s="39">
        <v>1</v>
      </c>
      <c r="Q51" s="39"/>
      <c r="R51" s="39"/>
      <c r="S51" s="39"/>
      <c r="T51" s="39"/>
      <c r="U51" s="39"/>
      <c r="V51" s="39"/>
      <c r="W51" s="39"/>
      <c r="X51" s="48">
        <f t="shared" ref="X51:X53" si="2">P51</f>
        <v>1</v>
      </c>
    </row>
    <row r="52" spans="1:24" s="9" customFormat="1" ht="16.5" hidden="1" x14ac:dyDescent="0.3">
      <c r="A52" s="32" t="s">
        <v>95</v>
      </c>
      <c r="B52" s="72" t="s">
        <v>40</v>
      </c>
      <c r="C52" s="53" t="s">
        <v>99</v>
      </c>
      <c r="D52" s="14" t="s">
        <v>97</v>
      </c>
      <c r="E52" s="14">
        <v>6503</v>
      </c>
      <c r="F52" s="14">
        <v>17.277999999999999</v>
      </c>
      <c r="G52" s="54" t="s">
        <v>91</v>
      </c>
      <c r="H52" s="39"/>
      <c r="I52" s="39"/>
      <c r="J52" s="39"/>
      <c r="K52" s="39"/>
      <c r="L52" s="39"/>
      <c r="M52" s="39"/>
      <c r="N52" s="39"/>
      <c r="O52" s="39"/>
      <c r="P52" s="39">
        <v>260607</v>
      </c>
      <c r="Q52" s="39"/>
      <c r="R52" s="39"/>
      <c r="S52" s="39"/>
      <c r="T52" s="39"/>
      <c r="U52" s="39"/>
      <c r="V52" s="39"/>
      <c r="W52" s="39"/>
      <c r="X52" s="48">
        <f t="shared" si="2"/>
        <v>260607</v>
      </c>
    </row>
    <row r="53" spans="1:24" s="9" customFormat="1" ht="16.5" hidden="1" x14ac:dyDescent="0.3">
      <c r="A53" s="32" t="s">
        <v>95</v>
      </c>
      <c r="B53" s="72" t="s">
        <v>45</v>
      </c>
      <c r="C53" s="53" t="s">
        <v>99</v>
      </c>
      <c r="D53" s="14" t="s">
        <v>97</v>
      </c>
      <c r="E53" s="14">
        <v>6503</v>
      </c>
      <c r="F53" s="14">
        <v>17.277999999999999</v>
      </c>
      <c r="G53" s="54" t="s">
        <v>91</v>
      </c>
      <c r="H53" s="39"/>
      <c r="I53" s="39"/>
      <c r="J53" s="39"/>
      <c r="K53" s="39"/>
      <c r="L53" s="39"/>
      <c r="M53" s="39"/>
      <c r="N53" s="39"/>
      <c r="O53" s="39"/>
      <c r="P53" s="39">
        <v>1</v>
      </c>
      <c r="Q53" s="39"/>
      <c r="R53" s="39"/>
      <c r="S53" s="39"/>
      <c r="T53" s="39"/>
      <c r="U53" s="39"/>
      <c r="V53" s="39"/>
      <c r="W53" s="39"/>
      <c r="X53" s="48">
        <f t="shared" si="2"/>
        <v>1</v>
      </c>
    </row>
    <row r="54" spans="1:24" s="9" customFormat="1" ht="16.5" x14ac:dyDescent="0.3">
      <c r="A54" s="83" t="s">
        <v>131</v>
      </c>
      <c r="B54" s="16" t="s">
        <v>40</v>
      </c>
      <c r="C54" s="53" t="s">
        <v>99</v>
      </c>
      <c r="D54" s="14" t="s">
        <v>97</v>
      </c>
      <c r="E54" s="14">
        <v>6523</v>
      </c>
      <c r="F54" s="14">
        <v>17.277999999999999</v>
      </c>
      <c r="G54" s="54" t="s">
        <v>91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>
        <v>3500</v>
      </c>
      <c r="X54" s="48">
        <f>W54</f>
        <v>3500</v>
      </c>
    </row>
    <row r="55" spans="1:24" s="9" customFormat="1" ht="16.5" x14ac:dyDescent="0.3">
      <c r="A55" s="32"/>
      <c r="B55" s="72"/>
      <c r="C55" s="14"/>
      <c r="D55" s="29"/>
      <c r="E55" s="46"/>
      <c r="F55" s="14"/>
      <c r="G55" s="50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48"/>
    </row>
    <row r="56" spans="1:24" s="9" customFormat="1" ht="16.5" x14ac:dyDescent="0.3">
      <c r="A56" s="20"/>
      <c r="B56" s="72"/>
      <c r="C56" s="14"/>
      <c r="D56" s="14"/>
      <c r="E56" s="16"/>
      <c r="F56" s="14"/>
      <c r="G56" s="14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8"/>
    </row>
    <row r="57" spans="1:24" s="9" customFormat="1" ht="16.5" x14ac:dyDescent="0.3">
      <c r="A57" s="20" t="s">
        <v>100</v>
      </c>
      <c r="B57" s="20"/>
      <c r="C57" s="23"/>
      <c r="D57" s="23"/>
      <c r="E57" s="23"/>
      <c r="F57" s="23"/>
      <c r="G57" s="23"/>
      <c r="H57" s="39">
        <f>SUM(H8:H56)</f>
        <v>45750</v>
      </c>
      <c r="I57" s="39">
        <f>SUM(I22:I56)</f>
        <v>0</v>
      </c>
      <c r="J57" s="39">
        <f>SUM(J27:J31)</f>
        <v>14014</v>
      </c>
      <c r="K57" s="39"/>
      <c r="L57" s="39">
        <f>SUM(L9:L56)</f>
        <v>248343.48</v>
      </c>
      <c r="M57" s="39">
        <f>SUM(M8:M56)</f>
        <v>95000</v>
      </c>
      <c r="N57" s="39">
        <f>SUM(N43:N55)</f>
        <v>743221</v>
      </c>
      <c r="O57" s="39">
        <f>SUM(O13:O55)</f>
        <v>88983.73</v>
      </c>
      <c r="P57" s="39">
        <f>SUM(P49:P55)</f>
        <v>517823</v>
      </c>
      <c r="Q57" s="39">
        <f>SUM(Q14:Q56)</f>
        <v>11483.34</v>
      </c>
      <c r="R57" s="39">
        <f>SUM(R14:R22)</f>
        <v>4517.5</v>
      </c>
      <c r="S57" s="39">
        <f>SUM(S21:S56)</f>
        <v>5088.4799999999996</v>
      </c>
      <c r="T57" s="39">
        <f>SUM(T14:T25)</f>
        <v>36201.141745139546</v>
      </c>
      <c r="U57" s="39">
        <f>SUM(U24:U25)</f>
        <v>1150</v>
      </c>
      <c r="V57" s="39">
        <f>SUM(V14:V56)</f>
        <v>5460</v>
      </c>
      <c r="W57" s="39">
        <f>SUM(W42:W54)</f>
        <v>3500</v>
      </c>
      <c r="X57" s="48"/>
    </row>
    <row r="58" spans="1:24" s="9" customFormat="1" ht="16.5" x14ac:dyDescent="0.3">
      <c r="A58" s="24"/>
      <c r="B58" s="24"/>
      <c r="C58" s="25"/>
      <c r="D58" s="25"/>
      <c r="E58" s="25"/>
      <c r="F58" s="25"/>
      <c r="G58" s="2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7"/>
    </row>
    <row r="59" spans="1:24" s="9" customFormat="1" ht="16.5" x14ac:dyDescent="0.3">
      <c r="A59" s="22" t="s">
        <v>101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spans="1:24" s="9" customFormat="1" ht="16.5" hidden="1" x14ac:dyDescent="0.3">
      <c r="A60" s="22" t="s">
        <v>102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4" s="9" customFormat="1" ht="16.5" hidden="1" x14ac:dyDescent="0.3">
      <c r="A61" s="22" t="s">
        <v>103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spans="1:24" ht="15" hidden="1" x14ac:dyDescent="0.25">
      <c r="A62" s="22" t="s">
        <v>104</v>
      </c>
    </row>
    <row r="63" spans="1:24" ht="15" hidden="1" x14ac:dyDescent="0.25">
      <c r="A63" s="24" t="s">
        <v>105</v>
      </c>
    </row>
    <row r="64" spans="1:24" ht="15" hidden="1" x14ac:dyDescent="0.25">
      <c r="A64" s="22" t="s">
        <v>106</v>
      </c>
    </row>
    <row r="65" spans="1:1" ht="15" hidden="1" x14ac:dyDescent="0.25">
      <c r="A65" s="24" t="s">
        <v>105</v>
      </c>
    </row>
    <row r="66" spans="1:1" ht="15" hidden="1" x14ac:dyDescent="0.25">
      <c r="A66" s="22" t="s">
        <v>107</v>
      </c>
    </row>
    <row r="67" spans="1:1" ht="15" hidden="1" x14ac:dyDescent="0.25">
      <c r="A67" s="22" t="s">
        <v>108</v>
      </c>
    </row>
    <row r="68" spans="1:1" ht="15" hidden="1" x14ac:dyDescent="0.25">
      <c r="A68" s="22" t="s">
        <v>109</v>
      </c>
    </row>
    <row r="69" spans="1:1" ht="15" hidden="1" x14ac:dyDescent="0.25">
      <c r="A69" s="24" t="s">
        <v>110</v>
      </c>
    </row>
    <row r="70" spans="1:1" ht="15" hidden="1" x14ac:dyDescent="0.25">
      <c r="A70" s="22" t="s">
        <v>111</v>
      </c>
    </row>
    <row r="71" spans="1:1" ht="15" hidden="1" x14ac:dyDescent="0.25">
      <c r="A71" s="22" t="s">
        <v>112</v>
      </c>
    </row>
    <row r="72" spans="1:1" ht="15" hidden="1" x14ac:dyDescent="0.25">
      <c r="A72" s="22" t="s">
        <v>113</v>
      </c>
    </row>
    <row r="73" spans="1:1" ht="15" hidden="1" x14ac:dyDescent="0.25">
      <c r="A73" s="24" t="s">
        <v>114</v>
      </c>
    </row>
    <row r="74" spans="1:1" ht="15" hidden="1" x14ac:dyDescent="0.25">
      <c r="A74" s="22" t="s">
        <v>115</v>
      </c>
    </row>
    <row r="75" spans="1:1" ht="15" hidden="1" x14ac:dyDescent="0.25">
      <c r="A75" s="24" t="s">
        <v>112</v>
      </c>
    </row>
    <row r="76" spans="1:1" ht="15" hidden="1" x14ac:dyDescent="0.25">
      <c r="A76" s="22" t="s">
        <v>116</v>
      </c>
    </row>
    <row r="77" spans="1:1" ht="15" hidden="1" x14ac:dyDescent="0.25">
      <c r="A77" s="24" t="s">
        <v>117</v>
      </c>
    </row>
    <row r="78" spans="1:1" ht="15" hidden="1" x14ac:dyDescent="0.25">
      <c r="A78" s="22" t="s">
        <v>118</v>
      </c>
    </row>
    <row r="79" spans="1:1" ht="15" hidden="1" x14ac:dyDescent="0.25">
      <c r="A79" s="24" t="s">
        <v>117</v>
      </c>
    </row>
    <row r="80" spans="1:1" ht="15" hidden="1" x14ac:dyDescent="0.25">
      <c r="A80" s="22" t="s">
        <v>119</v>
      </c>
    </row>
    <row r="81" spans="1:1" ht="15" hidden="1" x14ac:dyDescent="0.25">
      <c r="A81" s="24" t="s">
        <v>117</v>
      </c>
    </row>
    <row r="82" spans="1:1" ht="15" hidden="1" x14ac:dyDescent="0.25">
      <c r="A82" s="22" t="s">
        <v>120</v>
      </c>
    </row>
    <row r="83" spans="1:1" ht="15" hidden="1" x14ac:dyDescent="0.25">
      <c r="A83" s="24" t="s">
        <v>121</v>
      </c>
    </row>
    <row r="84" spans="1:1" ht="15" hidden="1" x14ac:dyDescent="0.25">
      <c r="A84" s="22" t="s">
        <v>122</v>
      </c>
    </row>
    <row r="85" spans="1:1" ht="15" hidden="1" x14ac:dyDescent="0.25">
      <c r="A85" s="24" t="s">
        <v>117</v>
      </c>
    </row>
    <row r="86" spans="1:1" ht="15" hidden="1" x14ac:dyDescent="0.25">
      <c r="A86" s="22" t="s">
        <v>123</v>
      </c>
    </row>
    <row r="87" spans="1:1" ht="15" hidden="1" x14ac:dyDescent="0.25">
      <c r="A87" s="22" t="s">
        <v>117</v>
      </c>
    </row>
    <row r="88" spans="1:1" ht="15" x14ac:dyDescent="0.25">
      <c r="A88" s="22" t="s">
        <v>129</v>
      </c>
    </row>
    <row r="89" spans="1:1" ht="15" x14ac:dyDescent="0.25">
      <c r="A89" s="22" t="s">
        <v>130</v>
      </c>
    </row>
    <row r="90" spans="1:1" ht="15" x14ac:dyDescent="0.25">
      <c r="A90" s="24"/>
    </row>
    <row r="95" spans="1:1" ht="15" x14ac:dyDescent="0.25">
      <c r="A95" s="22" t="s">
        <v>124</v>
      </c>
    </row>
    <row r="96" spans="1:1" ht="15" x14ac:dyDescent="0.25">
      <c r="A96" s="51" t="s">
        <v>125</v>
      </c>
    </row>
    <row r="97" spans="1:1" ht="15" x14ac:dyDescent="0.25">
      <c r="A97" s="22" t="s">
        <v>126</v>
      </c>
    </row>
    <row r="98" spans="1:1" ht="15" x14ac:dyDescent="0.25">
      <c r="A98" s="51" t="s">
        <v>127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8e5083-a46f-4766-8e64-ee827b9e16b3" xsi:nil="true"/>
    <lcf76f155ced4ddcb4097134ff3c332f xmlns="e12619c7-9a19-4dc6-ad29-a355e3b803fe">
      <Terms xmlns="http://schemas.microsoft.com/office/infopath/2007/PartnerControls"/>
    </lcf76f155ced4ddcb4097134ff3c332f>
    <riin xmlns="e12619c7-9a19-4dc6-ad29-a355e3b803fe">
      <UserInfo>
        <DisplayName/>
        <AccountId xsi:nil="true"/>
        <AccountType/>
      </UserInfo>
    </riin>
    <txcs xmlns="e12619c7-9a19-4dc6-ad29-a355e3b803fe" xsi:nil="true"/>
    <_ip_UnifiedCompliancePolicyUIAction xmlns="http://schemas.microsoft.com/sharepoint/v3" xsi:nil="true"/>
    <DateReceived xmlns="e12619c7-9a19-4dc6-ad29-a355e3b803fe">2026-03-30T19:09:53+00:00</DateReceived>
    <InvoiceAmount xmlns="e12619c7-9a19-4dc6-ad29-a355e3b803fe" xsi:nil="true"/>
    <Date_x002f_Time xmlns="e12619c7-9a19-4dc6-ad29-a355e3b803fe" xsi:nil="true"/>
    <_ip_UnifiedCompliancePolicyProperties xmlns="http://schemas.microsoft.com/sharepoint/v3" xsi:nil="true"/>
    <Comments2 xmlns="e12619c7-9a19-4dc6-ad29-a355e3b803fe" xsi:nil="true"/>
    <stbb xmlns="e12619c7-9a19-4dc6-ad29-a355e3b803fe">
      <UserInfo>
        <DisplayName/>
        <AccountId xsi:nil="true"/>
        <AccountType/>
      </UserInfo>
    </stbb>
    <APassignment xmlns="e12619c7-9a19-4dc6-ad29-a355e3b803fe">
      <UserInfo>
        <DisplayName/>
        <AccountId xsi:nil="true"/>
        <AccountType/>
      </UserInfo>
    </APassignment>
    <Person xmlns="e12619c7-9a19-4dc6-ad29-a355e3b803fe">
      <UserInfo>
        <DisplayName/>
        <AccountId xsi:nil="true"/>
        <AccountType/>
      </UserInfo>
    </Pers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27" ma:contentTypeDescription="Create a new document." ma:contentTypeScope="" ma:versionID="a8d90c32726e812adba1ee867bcbb985">
  <xsd:schema xmlns:xsd="http://www.w3.org/2001/XMLSchema" xmlns:xs="http://www.w3.org/2001/XMLSchema" xmlns:p="http://schemas.microsoft.com/office/2006/metadata/properties" xmlns:ns1="http://schemas.microsoft.com/sharepoint/v3" xmlns:ns2="338e5083-a46f-4766-8e64-ee827b9e16b3" xmlns:ns3="e12619c7-9a19-4dc6-ad29-a355e3b803fe" targetNamespace="http://schemas.microsoft.com/office/2006/metadata/properties" ma:root="true" ma:fieldsID="ac79953502ce65f9469cb6a0a844c063" ns1:_="" ns2:_="" ns3:_="">
    <xsd:import namespace="http://schemas.microsoft.com/sharepoint/v3"/>
    <xsd:import namespace="338e5083-a46f-4766-8e64-ee827b9e16b3"/>
    <xsd:import namespace="e12619c7-9a19-4dc6-ad29-a355e3b803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_x002f_Time" minOccurs="0"/>
                <xsd:element ref="ns3:Person" minOccurs="0"/>
                <xsd:element ref="ns3:APassignment" minOccurs="0"/>
                <xsd:element ref="ns3:riin" minOccurs="0"/>
                <xsd:element ref="ns3:DateReceived" minOccurs="0"/>
                <xsd:element ref="ns3:txcs" minOccurs="0"/>
                <xsd:element ref="ns3:InvoiceAmount" minOccurs="0"/>
                <xsd:element ref="ns3:Comments2" minOccurs="0"/>
                <xsd:element ref="ns3:stbb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c8444cb7-0e4e-46b3-8118-3c23f9e04694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_x002f_Time" ma:index="20" nillable="true" ma:displayName="Date / Time" ma:format="DateOnly" ma:internalName="Date_x002f_Time">
      <xsd:simpleType>
        <xsd:restriction base="dms:DateTime"/>
      </xsd:simpleType>
    </xsd:element>
    <xsd:element name="Person" ma:index="21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assignment" ma:index="22" nillable="true" ma:displayName="AP assignment" ma:description="Select AP contact to be assigned to this item. " ma:format="Dropdown" ma:list="UserInfo" ma:SharePointGroup="0" ma:internalName="APassignmen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in" ma:index="23" nillable="true" ma:displayName="Comments" ma:list="UserInfo" ma:internalName="ri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24" nillable="true" ma:displayName="Date Received" ma:default="[today]" ma:description="STAMP DATE / Date Received" ma:format="DateOnly" ma:internalName="DateReceived">
      <xsd:simpleType>
        <xsd:restriction base="dms:DateTime"/>
      </xsd:simpleType>
    </xsd:element>
    <xsd:element name="txcs" ma:index="25" nillable="true" ma:displayName="VENDOR" ma:internalName="txcs">
      <xsd:simpleType>
        <xsd:restriction base="dms:Text"/>
      </xsd:simpleType>
    </xsd:element>
    <xsd:element name="InvoiceAmount" ma:index="26" nillable="true" ma:displayName="Invoice Amount" ma:decimals="2" ma:format="$123,456.00 (United States)" ma:LCID="1033" ma:internalName="InvoiceAmount">
      <xsd:simpleType>
        <xsd:restriction base="dms:Currency"/>
      </xsd:simpleType>
    </xsd:element>
    <xsd:element name="Comments2" ma:index="27" nillable="true" ma:displayName="Comments2" ma:internalName="Comments2">
      <xsd:simpleType>
        <xsd:restriction base="dms:Note">
          <xsd:maxLength value="255"/>
        </xsd:restriction>
      </xsd:simpleType>
    </xsd:element>
    <xsd:element name="stbb" ma:index="28" nillable="true" ma:displayName="Person or Group" ma:list="UserInfo" ma:internalName="stb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C943F9-A259-4631-B556-537A430EBF22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2026-03-30T18:48:31Z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