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Fiscal/FFS/FINANCE 26/HAMPDEN REB BUDGETS/"/>
    </mc:Choice>
  </mc:AlternateContent>
  <xr:revisionPtr revIDLastSave="0" documentId="8_{6D3964C9-09B0-4763-90D5-E9E2B76914C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HAMPDEN!$A$1:$H$57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1" i="2" l="1"/>
  <c r="S55" i="2"/>
  <c r="T21" i="2"/>
  <c r="T20" i="2"/>
  <c r="R55" i="2"/>
  <c r="T50" i="2"/>
  <c r="T49" i="2"/>
  <c r="Q55" i="2"/>
  <c r="T17" i="2"/>
  <c r="T16" i="2"/>
  <c r="T15" i="2"/>
  <c r="T14" i="2"/>
  <c r="P55" i="2"/>
  <c r="T45" i="2"/>
  <c r="T47" i="2"/>
  <c r="O46" i="2"/>
  <c r="T46" i="2" s="1"/>
  <c r="O44" i="2"/>
  <c r="N55" i="2"/>
  <c r="T9" i="2"/>
  <c r="T10" i="2"/>
  <c r="T11" i="2"/>
  <c r="T12" i="2"/>
  <c r="T13" i="2"/>
  <c r="T8" i="2"/>
  <c r="T26" i="2"/>
  <c r="M55" i="2"/>
  <c r="T27" i="2"/>
  <c r="L55" i="2"/>
  <c r="K55" i="2"/>
  <c r="T32" i="2"/>
  <c r="J55" i="2"/>
  <c r="H38" i="2"/>
  <c r="H55" i="2" s="1"/>
  <c r="T48" i="2"/>
  <c r="O55" i="2" l="1"/>
  <c r="T44" i="2"/>
  <c r="I55" i="2"/>
  <c r="T54" i="2"/>
</calcChain>
</file>

<file path=xl/sharedStrings.xml><?xml version="1.0" encoding="utf-8"?>
<sst xmlns="http://schemas.openxmlformats.org/spreadsheetml/2006/main" count="201" uniqueCount="121">
  <si>
    <t xml:space="preserve"> </t>
  </si>
  <si>
    <t>ONE STOP CAREER CENTERS</t>
  </si>
  <si>
    <t>HAMPDEN REB</t>
  </si>
  <si>
    <t>BUDGET SHEET</t>
  </si>
  <si>
    <t>SERVICE DATES</t>
  </si>
  <si>
    <t>PROGRAM NAME</t>
  </si>
  <si>
    <t>APPR CODE</t>
  </si>
  <si>
    <t>PHASE CODE</t>
  </si>
  <si>
    <t>CFDA #</t>
  </si>
  <si>
    <t>FAIN #</t>
  </si>
  <si>
    <t>INITIAL AWARD FY26</t>
  </si>
  <si>
    <t>BUDGET #1 FY24</t>
  </si>
  <si>
    <t>BUDGET #1 FY26</t>
  </si>
  <si>
    <t>BUDGET #2 FY26</t>
  </si>
  <si>
    <t>BUDGET #3 FY26</t>
  </si>
  <si>
    <t>BUDGET #4 FY26</t>
  </si>
  <si>
    <t>BUDGET #5 FY26</t>
  </si>
  <si>
    <t>BUDGET #6 FY26</t>
  </si>
  <si>
    <t>BUDGET #7 FY26</t>
  </si>
  <si>
    <t>BUDGET #8 FY26</t>
  </si>
  <si>
    <t>BUDGET #9 FY26</t>
  </si>
  <si>
    <t>TOTAL</t>
  </si>
  <si>
    <t>MMARS DOCUMENT ID</t>
  </si>
  <si>
    <t>CT EOL 26CCHAMPWIA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</si>
  <si>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2025-JUNE 30, 2027)</t>
    </r>
  </si>
  <si>
    <t>JULY 1, 2025-JUNE 30, 2026</t>
  </si>
  <si>
    <t>FWIAYTH26</t>
  </si>
  <si>
    <t>7003-1631</t>
  </si>
  <si>
    <t>AA-38535-22-55-A-25</t>
  </si>
  <si>
    <t>JULY 1, 2026-JUNE 30, 2027</t>
  </si>
  <si>
    <t>ADULT</t>
  </si>
  <si>
    <t>FWIAADT26A</t>
  </si>
  <si>
    <t>7003-1630</t>
  </si>
  <si>
    <t>DISLOCATED WORKER</t>
  </si>
  <si>
    <t>FWIADWK26A</t>
  </si>
  <si>
    <t>7003-1778</t>
  </si>
  <si>
    <t>FWIAADT26B</t>
  </si>
  <si>
    <t>FWIADWK26B</t>
  </si>
  <si>
    <r>
      <t xml:space="preserve">Gateway Youth Pilot </t>
    </r>
    <r>
      <rPr>
        <b/>
        <sz val="11"/>
        <color rgb="FFFF0000"/>
        <rFont val="Book Antiqua"/>
        <family val="1"/>
      </rPr>
      <t xml:space="preserve"> (SERVICE DATES: OCT 1  2025-SEPT 30 2026)</t>
    </r>
  </si>
  <si>
    <t>FWIAYTH25</t>
  </si>
  <si>
    <t>JULY 1, 2026-SEPT 30, 2026</t>
  </si>
  <si>
    <t>CT EOL 26CCHAMPSOSWTF</t>
  </si>
  <si>
    <t>WORKFORCE TRAINING FUND</t>
  </si>
  <si>
    <t>JULY 1 2025-JUNE 30 2026</t>
  </si>
  <si>
    <t>WTRUSTF26</t>
  </si>
  <si>
    <t>7003-0135</t>
  </si>
  <si>
    <t>K264</t>
  </si>
  <si>
    <t>N/A</t>
  </si>
  <si>
    <t>STATE ONE STOP</t>
  </si>
  <si>
    <t>STOSCC2026</t>
  </si>
  <si>
    <t>7003-0803</t>
  </si>
  <si>
    <t>K284</t>
  </si>
  <si>
    <t>CT EOL 26CCHAMPVETSUI</t>
  </si>
  <si>
    <t>JVSG</t>
  </si>
  <si>
    <t>FVETS2025</t>
  </si>
  <si>
    <t>7002-6628</t>
  </si>
  <si>
    <t>K109</t>
  </si>
  <si>
    <t>DV35786-21-55-5-25</t>
  </si>
  <si>
    <t>CT EOL 26CCHAMPNEGREA</t>
  </si>
  <si>
    <r>
      <t>RESEA</t>
    </r>
    <r>
      <rPr>
        <b/>
        <sz val="11"/>
        <color rgb="FFFF0000"/>
        <rFont val="Book Antiqua"/>
        <family val="1"/>
      </rPr>
      <t xml:space="preserve"> (SERVICE DATE: JAN 1 2025-SEPT 30 2026)</t>
    </r>
  </si>
  <si>
    <t>FUIREA25</t>
  </si>
  <si>
    <t>7002-6624</t>
  </si>
  <si>
    <t>UIRE</t>
  </si>
  <si>
    <t>UI-35950-21-60-A-25</t>
  </si>
  <si>
    <t>JULY 1 2026-SEPT 30 2026</t>
  </si>
  <si>
    <t>CT EOL 26CCHAMPWP</t>
  </si>
  <si>
    <t>WP 90%</t>
  </si>
  <si>
    <t>FES2026</t>
  </si>
  <si>
    <t>7002-6626</t>
  </si>
  <si>
    <t>K105</t>
  </si>
  <si>
    <t>ES-38736-22-55-A-25</t>
  </si>
  <si>
    <t>WP 10%</t>
  </si>
  <si>
    <t>K107</t>
  </si>
  <si>
    <t>17.207</t>
  </si>
  <si>
    <t>F20243067</t>
  </si>
  <si>
    <t>DOE WBD SUPPORT</t>
  </si>
  <si>
    <t>DOE2026</t>
  </si>
  <si>
    <t>7035-0002</t>
  </si>
  <si>
    <t>K228</t>
  </si>
  <si>
    <t>MassAbility</t>
  </si>
  <si>
    <t>F100VR0025</t>
  </si>
  <si>
    <t>4120-0020</t>
  </si>
  <si>
    <t>K133</t>
  </si>
  <si>
    <t xml:space="preserve">             TOTAL</t>
  </si>
  <si>
    <t xml:space="preserve"> DESCRIPTION:</t>
  </si>
  <si>
    <t>INITIAL AWARD FY26 SEPTEMBER 11 2025</t>
  </si>
  <si>
    <t>TO ADD RESEA FUNDING</t>
  </si>
  <si>
    <t>BUDGET #1 FY26 SEPTEMBER 12 2025</t>
  </si>
  <si>
    <t>TO ADD JVSG FUNDS</t>
  </si>
  <si>
    <t>BUDGET #2 FY26 OCT 8 2025</t>
  </si>
  <si>
    <t>BUDGET #3 FY26 OCT 8 2025</t>
  </si>
  <si>
    <t>TO ADD SOS FUNDS</t>
  </si>
  <si>
    <t>BUDGET #4 FY26 OCT 9 2025</t>
  </si>
  <si>
    <t>TOADD WTF FUNDS</t>
  </si>
  <si>
    <t>BUDGET #5 FY26 OCT 22 2025</t>
  </si>
  <si>
    <t>TO ADD FY26 WIOA FUNDS</t>
  </si>
  <si>
    <t>BUDGET #6 FY26 OCT 23 2025</t>
  </si>
  <si>
    <t>TO ADD FY26 WP FUNDS</t>
  </si>
  <si>
    <t>BUDGET #7 FY26 OCT 27 2025</t>
  </si>
  <si>
    <t>BUDGET #8 FY26 DEC 3 2025</t>
  </si>
  <si>
    <t>TO ADD PARTNER FUNDS</t>
  </si>
  <si>
    <t>BUDGET #9 FY26 DEC 4 2025</t>
  </si>
  <si>
    <t>TO ADD FUNDS FOR GATEWAY YOUTH PILOT</t>
  </si>
  <si>
    <t>VENDOR CUSTOMER CODE</t>
  </si>
  <si>
    <t>VC6000227012</t>
  </si>
  <si>
    <t>UEI #</t>
  </si>
  <si>
    <t>K2VQNMQHQTK6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</si>
  <si>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</si>
  <si>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</si>
  <si>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</si>
  <si>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</si>
  <si>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</si>
  <si>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</si>
  <si>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</si>
  <si>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</si>
  <si>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BUDGET #10 FY26 DEC 26 2025</t>
  </si>
  <si>
    <t>BUDGET #10 FY26</t>
  </si>
  <si>
    <t>ADULT ED &amp; FAMILY LITERACY</t>
  </si>
  <si>
    <t>F25E55EE00</t>
  </si>
  <si>
    <t>7038-0108</t>
  </si>
  <si>
    <t>K123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</si>
</sst>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1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2"/>
      <color rgb="FF000000"/>
      <name val="Book Antiqua"/>
      <family val="1"/>
    </font>
    <font>
      <b/>
      <sz val="11"/>
      <color rgb="FF242424"/>
      <name val="Book Antiqua"/>
      <family val="1"/>
    </font>
    <font>
      <b/>
      <sz val="11"/>
      <color indexed="10"/>
      <name val="Book Antiqua"/>
      <family val="1"/>
    </font>
    <font>
      <sz val="11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AE9F8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9" fillId="0" borderId="0"/>
  </cellStyleXfs>
  <cellXfs count="8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2" xfId="0" applyFont="1" applyBorder="1" applyAlignment="1">
      <alignment wrapText="1"/>
    </xf>
    <xf numFmtId="44" fontId="7" fillId="0" borderId="0" xfId="0" applyNumberFormat="1" applyFont="1"/>
    <xf numFmtId="0" fontId="8" fillId="0" borderId="1" xfId="0" applyFont="1" applyBorder="1" applyAlignment="1">
      <alignment vertical="center"/>
    </xf>
    <xf numFmtId="3" fontId="7" fillId="0" borderId="0" xfId="0" applyNumberFormat="1" applyFont="1"/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2" fillId="0" borderId="1" xfId="0" quotePrefix="1" applyFont="1" applyBorder="1" applyAlignment="1">
      <alignment horizontal="center" vertical="center" wrapText="1"/>
    </xf>
    <xf numFmtId="44" fontId="8" fillId="0" borderId="8" xfId="1" applyFont="1" applyFill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6" fillId="2" borderId="1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/>
    <xf numFmtId="0" fontId="13" fillId="0" borderId="1" xfId="0" applyFont="1" applyBorder="1"/>
    <xf numFmtId="0" fontId="8" fillId="0" borderId="1" xfId="0" applyFont="1" applyBorder="1" applyAlignment="1" applyProtection="1">
      <alignment horizontal="center"/>
      <protection locked="0"/>
    </xf>
    <xf numFmtId="0" fontId="14" fillId="0" borderId="1" xfId="0" applyFont="1" applyBorder="1" applyAlignment="1">
      <alignment horizontal="center" wrapText="1" readingOrder="1"/>
    </xf>
    <xf numFmtId="0" fontId="18" fillId="0" borderId="11" xfId="0" applyFont="1" applyBorder="1" applyAlignment="1">
      <alignment horizontal="center" wrapText="1"/>
    </xf>
    <xf numFmtId="44" fontId="8" fillId="0" borderId="1" xfId="1" applyFont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0" fillId="0" borderId="11" xfId="0" applyFont="1" applyBorder="1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0" fontId="8" fillId="0" borderId="1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44" fontId="8" fillId="0" borderId="0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8" fontId="8" fillId="0" borderId="1" xfId="1" applyNumberFormat="1" applyFont="1" applyFill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7" fillId="0" borderId="17" xfId="0" applyFont="1" applyBorder="1" applyAlignment="1">
      <alignment horizontal="center"/>
    </xf>
    <xf numFmtId="0" fontId="13" fillId="3" borderId="1" xfId="0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7"/>
  <sheetViews>
    <sheetView tabSelected="1" topLeftCell="C2" zoomScale="110" zoomScaleNormal="110" workbookViewId="0">
      <selection activeCell="S51" sqref="S51"/>
    </sheetView>
  </sheetViews>
  <sheetFormatPr defaultColWidth="9.26953125" defaultRowHeight="12" x14ac:dyDescent="0.3"/>
  <cols>
    <col min="1" max="1" width="70.8164062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26953125" style="2" customWidth="1"/>
    <col min="7" max="7" width="19.453125" style="2" customWidth="1"/>
    <col min="8" max="10" width="19.7265625" style="2" hidden="1" customWidth="1"/>
    <col min="11" max="12" width="18" style="2" hidden="1" customWidth="1"/>
    <col min="13" max="18" width="22.453125" style="2" hidden="1" customWidth="1"/>
    <col min="19" max="19" width="22.453125" style="2" customWidth="1"/>
    <col min="20" max="20" width="13.81640625" style="3" hidden="1" customWidth="1"/>
    <col min="21" max="21" width="13.7265625" style="3" bestFit="1" customWidth="1"/>
    <col min="22" max="22" width="7.7265625" style="3" bestFit="1" customWidth="1"/>
    <col min="23" max="16384" width="9.26953125" style="3"/>
  </cols>
  <sheetData>
    <row r="1" spans="1:20" ht="20.5" x14ac:dyDescent="0.45">
      <c r="A1" s="3" t="s">
        <v>0</v>
      </c>
      <c r="B1" s="83" t="s">
        <v>1</v>
      </c>
      <c r="C1" s="84"/>
      <c r="D1" s="84"/>
      <c r="E1" s="84"/>
      <c r="F1" s="84"/>
      <c r="G1" s="84"/>
      <c r="H1" s="84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20" ht="20.5" x14ac:dyDescent="0.45">
      <c r="B2" s="81"/>
      <c r="C2" s="81"/>
      <c r="D2" s="81"/>
      <c r="E2" s="6"/>
      <c r="F2" s="6"/>
      <c r="G2" s="6"/>
    </row>
    <row r="3" spans="1:20" ht="20.5" x14ac:dyDescent="0.45">
      <c r="A3" s="4" t="s">
        <v>2</v>
      </c>
      <c r="B3" s="81" t="s">
        <v>3</v>
      </c>
      <c r="C3" s="1"/>
    </row>
    <row r="4" spans="1:20" ht="21" thickBot="1" x14ac:dyDescent="0.5">
      <c r="A4" s="4"/>
      <c r="B4" s="5"/>
      <c r="C4" s="1"/>
    </row>
    <row r="5" spans="1:20" s="9" customFormat="1" ht="29.5" thickBot="1" x14ac:dyDescent="0.4">
      <c r="A5" s="7"/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54" t="s">
        <v>9</v>
      </c>
      <c r="H5" s="8" t="s">
        <v>10</v>
      </c>
      <c r="I5" s="54" t="s">
        <v>11</v>
      </c>
      <c r="J5" s="75" t="s">
        <v>12</v>
      </c>
      <c r="K5" s="75" t="s">
        <v>13</v>
      </c>
      <c r="L5" s="75" t="s">
        <v>14</v>
      </c>
      <c r="M5" s="75" t="s">
        <v>15</v>
      </c>
      <c r="N5" s="75" t="s">
        <v>16</v>
      </c>
      <c r="O5" s="75" t="s">
        <v>17</v>
      </c>
      <c r="P5" s="75" t="s">
        <v>18</v>
      </c>
      <c r="Q5" s="31" t="s">
        <v>19</v>
      </c>
      <c r="R5" s="31" t="s">
        <v>20</v>
      </c>
      <c r="S5" s="31" t="s">
        <v>116</v>
      </c>
      <c r="T5" s="26" t="s">
        <v>21</v>
      </c>
    </row>
    <row r="6" spans="1:20" s="9" customFormat="1" ht="14.5" hidden="1" x14ac:dyDescent="0.35">
      <c r="A6" s="8" t="s">
        <v>22</v>
      </c>
      <c r="B6" s="8"/>
      <c r="C6" s="8"/>
      <c r="D6" s="8"/>
      <c r="E6" s="8"/>
      <c r="F6" s="8"/>
      <c r="G6" s="8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26"/>
    </row>
    <row r="7" spans="1:20" s="9" customFormat="1" ht="14.5" hidden="1" x14ac:dyDescent="0.35">
      <c r="A7" s="14" t="s">
        <v>23</v>
      </c>
      <c r="B7" s="8"/>
      <c r="C7" s="8"/>
      <c r="D7" s="8"/>
      <c r="E7" s="8"/>
      <c r="F7" s="8"/>
      <c r="G7" s="8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65"/>
    </row>
    <row r="8" spans="1:20" s="9" customFormat="1" ht="28.5" hidden="1" x14ac:dyDescent="0.35">
      <c r="A8" s="55" t="s">
        <v>24</v>
      </c>
      <c r="B8" s="15" t="s">
        <v>25</v>
      </c>
      <c r="C8" s="63" t="s">
        <v>26</v>
      </c>
      <c r="D8" s="13" t="s">
        <v>27</v>
      </c>
      <c r="E8" s="13">
        <v>6501</v>
      </c>
      <c r="F8" s="15">
        <v>17.259</v>
      </c>
      <c r="G8" s="64" t="s">
        <v>28</v>
      </c>
      <c r="H8" s="31"/>
      <c r="I8" s="31"/>
      <c r="J8" s="31"/>
      <c r="K8" s="31"/>
      <c r="L8" s="31"/>
      <c r="M8" s="31"/>
      <c r="N8" s="31">
        <v>1672881</v>
      </c>
      <c r="O8" s="31"/>
      <c r="P8" s="31"/>
      <c r="Q8" s="31"/>
      <c r="R8" s="31"/>
      <c r="S8" s="31"/>
      <c r="T8" s="65">
        <f>N8</f>
        <v>1672881</v>
      </c>
    </row>
    <row r="9" spans="1:20" s="9" customFormat="1" ht="28.5" hidden="1" x14ac:dyDescent="0.35">
      <c r="A9" s="55" t="s">
        <v>24</v>
      </c>
      <c r="B9" s="15" t="s">
        <v>29</v>
      </c>
      <c r="C9" s="63" t="s">
        <v>26</v>
      </c>
      <c r="D9" s="13" t="s">
        <v>27</v>
      </c>
      <c r="E9" s="13">
        <v>6501</v>
      </c>
      <c r="F9" s="15">
        <v>17.259</v>
      </c>
      <c r="G9" s="64" t="s">
        <v>28</v>
      </c>
      <c r="H9" s="31"/>
      <c r="I9" s="31"/>
      <c r="J9" s="31"/>
      <c r="K9" s="31"/>
      <c r="L9" s="31"/>
      <c r="M9" s="31"/>
      <c r="N9" s="31">
        <v>1</v>
      </c>
      <c r="O9" s="31"/>
      <c r="P9" s="31"/>
      <c r="Q9" s="31"/>
      <c r="R9" s="31"/>
      <c r="S9" s="31"/>
      <c r="T9" s="65">
        <f t="shared" ref="T9:T13" si="0">N9</f>
        <v>1</v>
      </c>
    </row>
    <row r="10" spans="1:20" s="9" customFormat="1" ht="28.5" hidden="1" x14ac:dyDescent="0.35">
      <c r="A10" s="18" t="s">
        <v>30</v>
      </c>
      <c r="B10" s="15" t="s">
        <v>25</v>
      </c>
      <c r="C10" s="63" t="s">
        <v>31</v>
      </c>
      <c r="D10" s="14" t="s">
        <v>32</v>
      </c>
      <c r="E10" s="14">
        <v>6502</v>
      </c>
      <c r="F10" s="14">
        <v>17.257999999999999</v>
      </c>
      <c r="G10" s="64" t="s">
        <v>28</v>
      </c>
      <c r="H10" s="31"/>
      <c r="I10" s="31"/>
      <c r="J10" s="31"/>
      <c r="K10" s="31"/>
      <c r="L10" s="31"/>
      <c r="M10" s="31"/>
      <c r="N10" s="31">
        <v>301336</v>
      </c>
      <c r="O10" s="31"/>
      <c r="P10" s="31"/>
      <c r="Q10" s="31"/>
      <c r="R10" s="31"/>
      <c r="S10" s="31"/>
      <c r="T10" s="65">
        <f t="shared" si="0"/>
        <v>301336</v>
      </c>
    </row>
    <row r="11" spans="1:20" s="9" customFormat="1" ht="28.5" hidden="1" x14ac:dyDescent="0.35">
      <c r="A11" s="18" t="s">
        <v>30</v>
      </c>
      <c r="B11" s="15" t="s">
        <v>29</v>
      </c>
      <c r="C11" s="63" t="s">
        <v>31</v>
      </c>
      <c r="D11" s="14" t="s">
        <v>32</v>
      </c>
      <c r="E11" s="14">
        <v>6502</v>
      </c>
      <c r="F11" s="14">
        <v>17.257999999999999</v>
      </c>
      <c r="G11" s="64" t="s">
        <v>28</v>
      </c>
      <c r="H11" s="31"/>
      <c r="I11" s="31"/>
      <c r="J11" s="31"/>
      <c r="K11" s="31"/>
      <c r="L11" s="31"/>
      <c r="M11" s="31"/>
      <c r="N11" s="31">
        <v>1</v>
      </c>
      <c r="O11" s="31"/>
      <c r="P11" s="31"/>
      <c r="Q11" s="31"/>
      <c r="R11" s="31"/>
      <c r="S11" s="31"/>
      <c r="T11" s="65">
        <f t="shared" si="0"/>
        <v>1</v>
      </c>
    </row>
    <row r="12" spans="1:20" s="9" customFormat="1" ht="28.5" hidden="1" x14ac:dyDescent="0.35">
      <c r="A12" s="30" t="s">
        <v>33</v>
      </c>
      <c r="B12" s="15" t="s">
        <v>25</v>
      </c>
      <c r="C12" s="63" t="s">
        <v>34</v>
      </c>
      <c r="D12" s="14" t="s">
        <v>35</v>
      </c>
      <c r="E12" s="14">
        <v>6503</v>
      </c>
      <c r="F12" s="14">
        <v>17.277999999999999</v>
      </c>
      <c r="G12" s="64" t="s">
        <v>28</v>
      </c>
      <c r="H12" s="31"/>
      <c r="I12" s="31"/>
      <c r="J12" s="31"/>
      <c r="K12" s="31"/>
      <c r="L12" s="31"/>
      <c r="M12" s="31"/>
      <c r="N12" s="31">
        <v>159754</v>
      </c>
      <c r="O12" s="31"/>
      <c r="P12" s="31"/>
      <c r="Q12" s="31"/>
      <c r="R12" s="31"/>
      <c r="S12" s="31"/>
      <c r="T12" s="65">
        <f t="shared" si="0"/>
        <v>159754</v>
      </c>
    </row>
    <row r="13" spans="1:20" s="9" customFormat="1" ht="28.5" hidden="1" x14ac:dyDescent="0.35">
      <c r="A13" s="30" t="s">
        <v>33</v>
      </c>
      <c r="B13" s="15" t="s">
        <v>29</v>
      </c>
      <c r="C13" s="63" t="s">
        <v>34</v>
      </c>
      <c r="D13" s="14" t="s">
        <v>35</v>
      </c>
      <c r="E13" s="14">
        <v>6503</v>
      </c>
      <c r="F13" s="14">
        <v>17.277999999999999</v>
      </c>
      <c r="G13" s="64" t="s">
        <v>28</v>
      </c>
      <c r="H13" s="31"/>
      <c r="I13" s="31"/>
      <c r="J13" s="31"/>
      <c r="K13" s="31"/>
      <c r="L13" s="31"/>
      <c r="M13" s="31"/>
      <c r="N13" s="31">
        <v>1</v>
      </c>
      <c r="O13" s="31"/>
      <c r="P13" s="31"/>
      <c r="Q13" s="31"/>
      <c r="R13" s="31"/>
      <c r="S13" s="31"/>
      <c r="T13" s="65">
        <f t="shared" si="0"/>
        <v>1</v>
      </c>
    </row>
    <row r="14" spans="1:20" s="9" customFormat="1" ht="28.5" hidden="1" x14ac:dyDescent="0.35">
      <c r="A14" s="18" t="s">
        <v>30</v>
      </c>
      <c r="B14" s="15" t="s">
        <v>25</v>
      </c>
      <c r="C14" s="63" t="s">
        <v>36</v>
      </c>
      <c r="D14" s="14" t="s">
        <v>32</v>
      </c>
      <c r="E14" s="14">
        <v>6502</v>
      </c>
      <c r="F14" s="14">
        <v>17.257999999999999</v>
      </c>
      <c r="G14" s="64" t="s">
        <v>28</v>
      </c>
      <c r="H14" s="31"/>
      <c r="I14" s="31"/>
      <c r="J14" s="31"/>
      <c r="K14" s="31"/>
      <c r="L14" s="31"/>
      <c r="M14" s="31"/>
      <c r="N14" s="31"/>
      <c r="O14" s="31"/>
      <c r="P14" s="31">
        <v>1247040</v>
      </c>
      <c r="Q14" s="31"/>
      <c r="R14" s="31"/>
      <c r="S14" s="31"/>
      <c r="T14" s="65">
        <f>P14</f>
        <v>1247040</v>
      </c>
    </row>
    <row r="15" spans="1:20" s="9" customFormat="1" ht="28.5" hidden="1" x14ac:dyDescent="0.35">
      <c r="A15" s="18" t="s">
        <v>30</v>
      </c>
      <c r="B15" s="15" t="s">
        <v>29</v>
      </c>
      <c r="C15" s="63" t="s">
        <v>36</v>
      </c>
      <c r="D15" s="14" t="s">
        <v>32</v>
      </c>
      <c r="E15" s="14">
        <v>6502</v>
      </c>
      <c r="F15" s="14">
        <v>17.257999999999999</v>
      </c>
      <c r="G15" s="64" t="s">
        <v>28</v>
      </c>
      <c r="H15" s="31"/>
      <c r="I15" s="31"/>
      <c r="J15" s="31"/>
      <c r="K15" s="31"/>
      <c r="L15" s="31"/>
      <c r="M15" s="31"/>
      <c r="N15" s="31"/>
      <c r="O15" s="31"/>
      <c r="P15" s="31">
        <v>1</v>
      </c>
      <c r="Q15" s="31"/>
      <c r="R15" s="31"/>
      <c r="S15" s="31"/>
      <c r="T15" s="65">
        <f>P15</f>
        <v>1</v>
      </c>
    </row>
    <row r="16" spans="1:20" s="9" customFormat="1" ht="28.5" hidden="1" x14ac:dyDescent="0.35">
      <c r="A16" s="30" t="s">
        <v>33</v>
      </c>
      <c r="B16" s="15" t="s">
        <v>25</v>
      </c>
      <c r="C16" s="63" t="s">
        <v>37</v>
      </c>
      <c r="D16" s="14" t="s">
        <v>35</v>
      </c>
      <c r="E16" s="14">
        <v>6503</v>
      </c>
      <c r="F16" s="14">
        <v>17.277999999999999</v>
      </c>
      <c r="G16" s="64" t="s">
        <v>28</v>
      </c>
      <c r="H16" s="31"/>
      <c r="I16" s="31"/>
      <c r="J16" s="31"/>
      <c r="K16" s="31"/>
      <c r="L16" s="31"/>
      <c r="M16" s="31"/>
      <c r="N16" s="31"/>
      <c r="O16" s="31"/>
      <c r="P16" s="31">
        <v>588688</v>
      </c>
      <c r="Q16" s="31"/>
      <c r="R16" s="31"/>
      <c r="S16" s="31"/>
      <c r="T16" s="65">
        <f>P16</f>
        <v>588688</v>
      </c>
    </row>
    <row r="17" spans="1:20" s="9" customFormat="1" ht="28.5" hidden="1" x14ac:dyDescent="0.35">
      <c r="A17" s="30" t="s">
        <v>33</v>
      </c>
      <c r="B17" s="15" t="s">
        <v>29</v>
      </c>
      <c r="C17" s="63" t="s">
        <v>37</v>
      </c>
      <c r="D17" s="14" t="s">
        <v>35</v>
      </c>
      <c r="E17" s="14">
        <v>6503</v>
      </c>
      <c r="F17" s="14">
        <v>17.277999999999999</v>
      </c>
      <c r="G17" s="64" t="s">
        <v>28</v>
      </c>
      <c r="H17" s="31"/>
      <c r="I17" s="31"/>
      <c r="J17" s="31"/>
      <c r="K17" s="31"/>
      <c r="L17" s="31"/>
      <c r="M17" s="31"/>
      <c r="N17" s="31"/>
      <c r="O17" s="31"/>
      <c r="P17" s="31">
        <v>1</v>
      </c>
      <c r="Q17" s="31"/>
      <c r="R17" s="31"/>
      <c r="S17" s="31"/>
      <c r="T17" s="65">
        <f>P17</f>
        <v>1</v>
      </c>
    </row>
    <row r="18" spans="1:20" s="9" customFormat="1" ht="14.5" hidden="1" x14ac:dyDescent="0.35">
      <c r="A18" s="30"/>
      <c r="B18" s="15"/>
      <c r="C18" s="63"/>
      <c r="D18" s="14"/>
      <c r="E18" s="14"/>
      <c r="F18" s="14"/>
      <c r="G18" s="64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65"/>
    </row>
    <row r="19" spans="1:20" s="9" customFormat="1" ht="14.5" hidden="1" x14ac:dyDescent="0.35">
      <c r="A19" s="30"/>
      <c r="B19" s="15"/>
      <c r="C19" s="63"/>
      <c r="D19" s="14"/>
      <c r="E19" s="14"/>
      <c r="F19" s="14"/>
      <c r="G19" s="64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65"/>
    </row>
    <row r="20" spans="1:20" s="9" customFormat="1" ht="28.5" hidden="1" x14ac:dyDescent="0.35">
      <c r="A20" s="38" t="s">
        <v>38</v>
      </c>
      <c r="B20" s="15" t="s">
        <v>25</v>
      </c>
      <c r="C20" s="63" t="s">
        <v>39</v>
      </c>
      <c r="D20" s="13" t="s">
        <v>27</v>
      </c>
      <c r="E20" s="14">
        <v>6407</v>
      </c>
      <c r="F20" s="15">
        <v>17.259</v>
      </c>
      <c r="G20" s="64" t="s">
        <v>28</v>
      </c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>
        <v>74999</v>
      </c>
      <c r="S20" s="31"/>
      <c r="T20" s="65">
        <f>R20</f>
        <v>74999</v>
      </c>
    </row>
    <row r="21" spans="1:20" s="9" customFormat="1" ht="28.5" hidden="1" x14ac:dyDescent="0.35">
      <c r="A21" s="38" t="s">
        <v>38</v>
      </c>
      <c r="B21" s="15" t="s">
        <v>40</v>
      </c>
      <c r="C21" s="63" t="s">
        <v>39</v>
      </c>
      <c r="D21" s="13" t="s">
        <v>27</v>
      </c>
      <c r="E21" s="14">
        <v>6407</v>
      </c>
      <c r="F21" s="15">
        <v>17.259</v>
      </c>
      <c r="G21" s="64" t="s">
        <v>28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>
        <v>1</v>
      </c>
      <c r="S21" s="31"/>
      <c r="T21" s="65">
        <f>R21</f>
        <v>1</v>
      </c>
    </row>
    <row r="22" spans="1:20" s="9" customFormat="1" ht="16" hidden="1" thickBot="1" x14ac:dyDescent="0.4">
      <c r="A22" s="18"/>
      <c r="B22" s="15"/>
      <c r="C22" s="42"/>
      <c r="D22" s="43"/>
      <c r="E22" s="43"/>
      <c r="F22" s="44"/>
      <c r="G22" s="59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2"/>
    </row>
    <row r="23" spans="1:20" s="9" customFormat="1" ht="15.75" hidden="1" customHeight="1" x14ac:dyDescent="0.35">
      <c r="A23" s="30"/>
      <c r="B23" s="15"/>
      <c r="C23" s="14"/>
      <c r="D23" s="14"/>
      <c r="E23" s="15"/>
      <c r="F23" s="14"/>
      <c r="G23" s="14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</row>
    <row r="24" spans="1:20" s="9" customFormat="1" ht="14.5" hidden="1" x14ac:dyDescent="0.35">
      <c r="A24" s="8" t="s">
        <v>22</v>
      </c>
      <c r="B24" s="15"/>
      <c r="C24" s="14"/>
      <c r="D24" s="14"/>
      <c r="E24" s="15"/>
      <c r="F24" s="14"/>
      <c r="G24" s="14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2"/>
    </row>
    <row r="25" spans="1:20" s="9" customFormat="1" ht="14.5" hidden="1" x14ac:dyDescent="0.35">
      <c r="A25" s="14" t="s">
        <v>41</v>
      </c>
      <c r="B25" s="15"/>
      <c r="C25" s="14"/>
      <c r="D25" s="14"/>
      <c r="E25" s="15"/>
      <c r="F25" s="14"/>
      <c r="G25" s="1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2"/>
    </row>
    <row r="26" spans="1:20" s="9" customFormat="1" ht="15.5" hidden="1" x14ac:dyDescent="0.35">
      <c r="A26" s="18" t="s">
        <v>42</v>
      </c>
      <c r="B26" s="53" t="s">
        <v>43</v>
      </c>
      <c r="C26" s="56" t="s">
        <v>44</v>
      </c>
      <c r="D26" s="57" t="s">
        <v>45</v>
      </c>
      <c r="E26" s="56" t="s">
        <v>46</v>
      </c>
      <c r="F26" s="56" t="s">
        <v>47</v>
      </c>
      <c r="G26" s="14"/>
      <c r="H26" s="34"/>
      <c r="I26" s="34"/>
      <c r="J26" s="34"/>
      <c r="K26" s="34"/>
      <c r="L26" s="34"/>
      <c r="M26" s="34">
        <v>95000</v>
      </c>
      <c r="N26" s="34"/>
      <c r="O26" s="34"/>
      <c r="P26" s="34"/>
      <c r="Q26" s="34"/>
      <c r="R26" s="34"/>
      <c r="S26" s="34"/>
      <c r="T26" s="32">
        <f>SUM(M26)</f>
        <v>95000</v>
      </c>
    </row>
    <row r="27" spans="1:20" s="9" customFormat="1" ht="14.5" hidden="1" x14ac:dyDescent="0.35">
      <c r="A27" s="36" t="s">
        <v>48</v>
      </c>
      <c r="B27" s="53" t="s">
        <v>43</v>
      </c>
      <c r="C27" s="76" t="s">
        <v>49</v>
      </c>
      <c r="D27" s="57" t="s">
        <v>50</v>
      </c>
      <c r="E27" s="57" t="s">
        <v>51</v>
      </c>
      <c r="F27" s="15" t="s">
        <v>47</v>
      </c>
      <c r="G27" s="14"/>
      <c r="H27" s="35"/>
      <c r="I27" s="35"/>
      <c r="J27" s="35"/>
      <c r="K27" s="35"/>
      <c r="L27" s="77">
        <v>855855.97</v>
      </c>
      <c r="M27" s="35"/>
      <c r="N27" s="35"/>
      <c r="O27" s="35"/>
      <c r="P27" s="35"/>
      <c r="Q27" s="35"/>
      <c r="R27" s="35"/>
      <c r="S27" s="35"/>
      <c r="T27" s="32">
        <f>SUM(L27)</f>
        <v>855855.97</v>
      </c>
    </row>
    <row r="28" spans="1:20" s="9" customFormat="1" ht="15" hidden="1" thickBot="1" x14ac:dyDescent="0.4">
      <c r="A28" s="36"/>
      <c r="B28" s="53"/>
      <c r="C28" s="58"/>
      <c r="D28" s="57"/>
      <c r="E28" s="57"/>
      <c r="F28" s="15"/>
      <c r="G28" s="1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2"/>
    </row>
    <row r="29" spans="1:20" s="9" customFormat="1" ht="15" hidden="1" thickTop="1" x14ac:dyDescent="0.35">
      <c r="A29" s="38"/>
      <c r="B29" s="15"/>
      <c r="C29" s="27"/>
      <c r="D29" s="27"/>
      <c r="E29" s="27"/>
      <c r="F29" s="15"/>
      <c r="G29" s="1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2"/>
    </row>
    <row r="30" spans="1:20" s="9" customFormat="1" ht="14.5" hidden="1" x14ac:dyDescent="0.35">
      <c r="A30" s="8" t="s">
        <v>22</v>
      </c>
      <c r="B30" s="15"/>
      <c r="C30" s="27"/>
      <c r="D30" s="27"/>
      <c r="E30" s="27"/>
      <c r="F30" s="15"/>
      <c r="G30" s="1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65"/>
    </row>
    <row r="31" spans="1:20" s="9" customFormat="1" ht="14.5" hidden="1" x14ac:dyDescent="0.35">
      <c r="A31" s="14" t="s">
        <v>52</v>
      </c>
      <c r="B31" s="15"/>
      <c r="C31" s="27"/>
      <c r="D31" s="27"/>
      <c r="E31" s="27"/>
      <c r="F31" s="15"/>
      <c r="G31" s="1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65"/>
    </row>
    <row r="32" spans="1:20" s="9" customFormat="1" ht="14.5" hidden="1" x14ac:dyDescent="0.35">
      <c r="A32" s="38" t="s">
        <v>53</v>
      </c>
      <c r="B32" s="15" t="s">
        <v>43</v>
      </c>
      <c r="C32" s="27" t="s">
        <v>54</v>
      </c>
      <c r="D32" s="27" t="s">
        <v>55</v>
      </c>
      <c r="E32" s="29" t="s">
        <v>56</v>
      </c>
      <c r="F32" s="26">
        <v>17.800999999999998</v>
      </c>
      <c r="G32" s="64" t="s">
        <v>57</v>
      </c>
      <c r="H32" s="35"/>
      <c r="I32" s="35"/>
      <c r="J32" s="35">
        <v>27031</v>
      </c>
      <c r="K32" s="35">
        <v>3474.1392799999958</v>
      </c>
      <c r="L32" s="35"/>
      <c r="M32" s="35"/>
      <c r="N32" s="35"/>
      <c r="O32" s="35"/>
      <c r="P32" s="35"/>
      <c r="Q32" s="35"/>
      <c r="R32" s="35"/>
      <c r="S32" s="35"/>
      <c r="T32" s="65">
        <f>SUM(J32:K32)</f>
        <v>30505.139279999996</v>
      </c>
    </row>
    <row r="33" spans="1:21" s="9" customFormat="1" ht="14.5" hidden="1" x14ac:dyDescent="0.35">
      <c r="A33" s="30"/>
      <c r="B33" s="15"/>
      <c r="C33" s="14"/>
      <c r="D33" s="14"/>
      <c r="E33" s="15"/>
      <c r="F33" s="14"/>
      <c r="G33" s="1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65"/>
    </row>
    <row r="34" spans="1:21" s="17" customFormat="1" ht="14.5" hidden="1" x14ac:dyDescent="0.35">
      <c r="A34" s="37"/>
      <c r="B34" s="15"/>
      <c r="C34" s="14"/>
      <c r="D34" s="14"/>
      <c r="E34" s="14"/>
      <c r="F34" s="14"/>
      <c r="G34" s="1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65"/>
    </row>
    <row r="35" spans="1:21" s="9" customFormat="1" ht="14.5" hidden="1" x14ac:dyDescent="0.35">
      <c r="A35" s="19"/>
      <c r="B35" s="10"/>
      <c r="C35" s="11"/>
      <c r="D35" s="11"/>
      <c r="E35" s="12"/>
      <c r="F35" s="13"/>
      <c r="G35" s="13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65"/>
    </row>
    <row r="36" spans="1:21" s="9" customFormat="1" ht="14.5" hidden="1" x14ac:dyDescent="0.35">
      <c r="A36" s="28" t="s">
        <v>22</v>
      </c>
      <c r="B36" s="15"/>
      <c r="C36" s="27"/>
      <c r="D36" s="27"/>
      <c r="E36" s="29"/>
      <c r="F36" s="14"/>
      <c r="G36" s="1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65"/>
    </row>
    <row r="37" spans="1:21" s="9" customFormat="1" ht="14.5" hidden="1" x14ac:dyDescent="0.35">
      <c r="A37" s="14" t="s">
        <v>58</v>
      </c>
      <c r="B37" s="15"/>
      <c r="C37" s="27"/>
      <c r="D37" s="27"/>
      <c r="E37" s="29"/>
      <c r="F37" s="14"/>
      <c r="G37" s="1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65"/>
    </row>
    <row r="38" spans="1:21" s="9" customFormat="1" ht="30.5" hidden="1" x14ac:dyDescent="0.35">
      <c r="A38" s="66" t="s">
        <v>59</v>
      </c>
      <c r="B38" s="68" t="s">
        <v>43</v>
      </c>
      <c r="C38" s="69" t="s">
        <v>60</v>
      </c>
      <c r="D38" s="70" t="s">
        <v>61</v>
      </c>
      <c r="E38" s="70" t="s">
        <v>62</v>
      </c>
      <c r="F38" s="70">
        <v>17.225000000000001</v>
      </c>
      <c r="G38" s="71" t="s">
        <v>63</v>
      </c>
      <c r="H38" s="34">
        <f>657009.086417532-1</f>
        <v>657008.08641753194</v>
      </c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65"/>
      <c r="U38" s="41"/>
    </row>
    <row r="39" spans="1:21" s="9" customFormat="1" ht="30.5" hidden="1" x14ac:dyDescent="0.35">
      <c r="A39" s="67" t="s">
        <v>59</v>
      </c>
      <c r="B39" s="72" t="s">
        <v>64</v>
      </c>
      <c r="C39" s="73" t="s">
        <v>60</v>
      </c>
      <c r="D39" s="74" t="s">
        <v>61</v>
      </c>
      <c r="E39" s="74" t="s">
        <v>62</v>
      </c>
      <c r="F39" s="74">
        <v>17.225000000000001</v>
      </c>
      <c r="G39" s="71" t="s">
        <v>63</v>
      </c>
      <c r="H39" s="34">
        <v>1</v>
      </c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65"/>
      <c r="U39" s="39"/>
    </row>
    <row r="40" spans="1:21" s="9" customFormat="1" ht="14.5" hidden="1" x14ac:dyDescent="0.35">
      <c r="A40" s="40"/>
      <c r="B40" s="15"/>
      <c r="C40" s="26"/>
      <c r="D40" s="26"/>
      <c r="E40" s="14"/>
      <c r="F40" s="14"/>
      <c r="G40" s="1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65"/>
    </row>
    <row r="41" spans="1:21" s="9" customFormat="1" ht="14.5" x14ac:dyDescent="0.35">
      <c r="A41" s="16"/>
      <c r="B41" s="10"/>
      <c r="C41" s="11"/>
      <c r="D41" s="11"/>
      <c r="E41" s="11"/>
      <c r="F41" s="13"/>
      <c r="G41" s="13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65"/>
    </row>
    <row r="42" spans="1:21" s="9" customFormat="1" ht="14.5" x14ac:dyDescent="0.35">
      <c r="A42" s="28" t="s">
        <v>22</v>
      </c>
      <c r="B42" s="10"/>
      <c r="C42" s="11"/>
      <c r="D42" s="11"/>
      <c r="E42" s="11"/>
      <c r="F42" s="13"/>
      <c r="G42" s="13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65"/>
    </row>
    <row r="43" spans="1:21" s="9" customFormat="1" ht="14.5" x14ac:dyDescent="0.35">
      <c r="A43" s="14" t="s">
        <v>65</v>
      </c>
      <c r="B43" s="10"/>
      <c r="C43" s="11"/>
      <c r="D43" s="11"/>
      <c r="E43" s="12"/>
      <c r="F43" s="13"/>
      <c r="G43" s="13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65"/>
    </row>
    <row r="44" spans="1:21" s="9" customFormat="1" ht="14.5" hidden="1" x14ac:dyDescent="0.35">
      <c r="A44" s="18" t="s">
        <v>66</v>
      </c>
      <c r="B44" s="15" t="s">
        <v>25</v>
      </c>
      <c r="C44" s="14" t="s">
        <v>67</v>
      </c>
      <c r="D44" s="14" t="s">
        <v>68</v>
      </c>
      <c r="E44" s="14" t="s">
        <v>69</v>
      </c>
      <c r="F44" s="15">
        <v>17.207000000000001</v>
      </c>
      <c r="G44" s="78" t="s">
        <v>70</v>
      </c>
      <c r="H44" s="34"/>
      <c r="I44" s="34"/>
      <c r="J44" s="34"/>
      <c r="K44" s="34"/>
      <c r="L44" s="34"/>
      <c r="M44" s="34"/>
      <c r="N44" s="34"/>
      <c r="O44" s="34">
        <f>644216.09-1</f>
        <v>644215.09</v>
      </c>
      <c r="P44" s="34"/>
      <c r="Q44" s="34"/>
      <c r="R44" s="34"/>
      <c r="S44" s="34"/>
      <c r="T44" s="65">
        <f>SUM(O44)</f>
        <v>644215.09</v>
      </c>
    </row>
    <row r="45" spans="1:21" s="17" customFormat="1" ht="14.5" hidden="1" x14ac:dyDescent="0.35">
      <c r="A45" s="18" t="s">
        <v>66</v>
      </c>
      <c r="B45" s="15" t="s">
        <v>29</v>
      </c>
      <c r="C45" s="14" t="s">
        <v>67</v>
      </c>
      <c r="D45" s="14" t="s">
        <v>68</v>
      </c>
      <c r="E45" s="14" t="s">
        <v>69</v>
      </c>
      <c r="F45" s="15">
        <v>17.207000000000001</v>
      </c>
      <c r="G45" s="78" t="s">
        <v>70</v>
      </c>
      <c r="H45" s="35"/>
      <c r="I45" s="35"/>
      <c r="J45" s="35"/>
      <c r="K45" s="35"/>
      <c r="L45" s="35"/>
      <c r="M45" s="35"/>
      <c r="N45" s="35"/>
      <c r="O45" s="35">
        <v>1</v>
      </c>
      <c r="P45" s="35"/>
      <c r="Q45" s="35"/>
      <c r="R45" s="35"/>
      <c r="S45" s="35"/>
      <c r="T45" s="65">
        <f t="shared" ref="T45:T47" si="1">SUM(O45)</f>
        <v>1</v>
      </c>
    </row>
    <row r="46" spans="1:21" s="17" customFormat="1" ht="14.5" hidden="1" x14ac:dyDescent="0.35">
      <c r="A46" s="18" t="s">
        <v>71</v>
      </c>
      <c r="B46" s="15" t="s">
        <v>25</v>
      </c>
      <c r="C46" s="14" t="s">
        <v>67</v>
      </c>
      <c r="D46" s="14" t="s">
        <v>68</v>
      </c>
      <c r="E46" s="14" t="s">
        <v>72</v>
      </c>
      <c r="F46" s="15" t="s">
        <v>73</v>
      </c>
      <c r="G46" s="78" t="s">
        <v>70</v>
      </c>
      <c r="H46" s="35"/>
      <c r="I46" s="35"/>
      <c r="J46" s="35"/>
      <c r="K46" s="35"/>
      <c r="L46" s="35"/>
      <c r="M46" s="35"/>
      <c r="N46" s="35"/>
      <c r="O46" s="35">
        <f>55474.13-1</f>
        <v>55473.13</v>
      </c>
      <c r="P46" s="35"/>
      <c r="Q46" s="35"/>
      <c r="R46" s="35"/>
      <c r="S46" s="35"/>
      <c r="T46" s="65">
        <f t="shared" si="1"/>
        <v>55473.13</v>
      </c>
    </row>
    <row r="47" spans="1:21" s="9" customFormat="1" ht="14.5" hidden="1" x14ac:dyDescent="0.35">
      <c r="A47" s="18" t="s">
        <v>71</v>
      </c>
      <c r="B47" s="15" t="s">
        <v>29</v>
      </c>
      <c r="C47" s="14" t="s">
        <v>67</v>
      </c>
      <c r="D47" s="14" t="s">
        <v>68</v>
      </c>
      <c r="E47" s="14" t="s">
        <v>72</v>
      </c>
      <c r="F47" s="15" t="s">
        <v>73</v>
      </c>
      <c r="G47" s="78" t="s">
        <v>70</v>
      </c>
      <c r="H47" s="35"/>
      <c r="I47" s="35"/>
      <c r="J47" s="35"/>
      <c r="K47" s="35"/>
      <c r="L47" s="35"/>
      <c r="M47" s="35"/>
      <c r="N47" s="35"/>
      <c r="O47" s="35">
        <v>1</v>
      </c>
      <c r="P47" s="35"/>
      <c r="Q47" s="35"/>
      <c r="R47" s="35"/>
      <c r="S47" s="35"/>
      <c r="T47" s="65">
        <f t="shared" si="1"/>
        <v>1</v>
      </c>
    </row>
    <row r="48" spans="1:21" s="9" customFormat="1" ht="15.5" hidden="1" x14ac:dyDescent="0.35">
      <c r="A48" s="61"/>
      <c r="B48" s="15"/>
      <c r="C48" s="62" t="s">
        <v>74</v>
      </c>
      <c r="D48" s="14"/>
      <c r="E48" s="14"/>
      <c r="F48" s="14"/>
      <c r="G48" s="56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65">
        <f>SUM(H48:I48)</f>
        <v>0</v>
      </c>
    </row>
    <row r="49" spans="1:20" s="9" customFormat="1" ht="15.5" hidden="1" x14ac:dyDescent="0.35">
      <c r="A49" s="61" t="s">
        <v>75</v>
      </c>
      <c r="B49" s="15" t="s">
        <v>25</v>
      </c>
      <c r="C49" s="79" t="s">
        <v>76</v>
      </c>
      <c r="D49" s="79" t="s">
        <v>77</v>
      </c>
      <c r="E49" s="14" t="s">
        <v>78</v>
      </c>
      <c r="F49" s="14"/>
      <c r="G49" s="56"/>
      <c r="H49" s="35"/>
      <c r="I49" s="35"/>
      <c r="J49" s="35"/>
      <c r="K49" s="35"/>
      <c r="L49" s="35"/>
      <c r="M49" s="35"/>
      <c r="N49" s="35"/>
      <c r="O49" s="35"/>
      <c r="P49" s="35"/>
      <c r="Q49" s="35">
        <v>13758.1</v>
      </c>
      <c r="R49" s="35"/>
      <c r="S49" s="35"/>
      <c r="T49" s="65">
        <f>Q49</f>
        <v>13758.1</v>
      </c>
    </row>
    <row r="50" spans="1:20" s="9" customFormat="1" ht="15.5" hidden="1" x14ac:dyDescent="0.35">
      <c r="A50" s="61" t="s">
        <v>79</v>
      </c>
      <c r="B50" s="15" t="s">
        <v>25</v>
      </c>
      <c r="C50" s="80" t="s">
        <v>80</v>
      </c>
      <c r="D50" s="80" t="s">
        <v>81</v>
      </c>
      <c r="E50" s="14" t="s">
        <v>82</v>
      </c>
      <c r="F50" s="14"/>
      <c r="G50" s="56"/>
      <c r="H50" s="35"/>
      <c r="I50" s="35"/>
      <c r="J50" s="35"/>
      <c r="K50" s="35"/>
      <c r="L50" s="35"/>
      <c r="M50" s="35"/>
      <c r="N50" s="35"/>
      <c r="O50" s="35"/>
      <c r="P50" s="35"/>
      <c r="Q50" s="35">
        <v>8750</v>
      </c>
      <c r="R50" s="35"/>
      <c r="S50" s="35"/>
      <c r="T50" s="65">
        <f>Q50</f>
        <v>8750</v>
      </c>
    </row>
    <row r="51" spans="1:20" s="9" customFormat="1" ht="15.5" x14ac:dyDescent="0.35">
      <c r="A51" s="61" t="s">
        <v>117</v>
      </c>
      <c r="B51" s="15" t="s">
        <v>25</v>
      </c>
      <c r="C51" s="86" t="s">
        <v>118</v>
      </c>
      <c r="D51" s="86" t="s">
        <v>119</v>
      </c>
      <c r="E51" s="14" t="s">
        <v>120</v>
      </c>
      <c r="F51" s="14"/>
      <c r="G51" s="56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>
        <v>10318.58</v>
      </c>
      <c r="T51" s="65">
        <f>S51</f>
        <v>10318.58</v>
      </c>
    </row>
    <row r="52" spans="1:20" s="9" customFormat="1" ht="15.5" x14ac:dyDescent="0.35">
      <c r="A52" s="61"/>
      <c r="B52" s="15"/>
      <c r="C52" s="85"/>
      <c r="D52" s="85"/>
      <c r="E52" s="14"/>
      <c r="F52" s="14"/>
      <c r="G52" s="56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65"/>
    </row>
    <row r="53" spans="1:20" s="9" customFormat="1" ht="15.5" x14ac:dyDescent="0.35">
      <c r="A53" s="61"/>
      <c r="B53" s="15"/>
      <c r="C53" s="85"/>
      <c r="D53" s="85"/>
      <c r="E53" s="14"/>
      <c r="F53" s="14"/>
      <c r="G53" s="56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65"/>
    </row>
    <row r="54" spans="1:20" s="9" customFormat="1" ht="14.5" x14ac:dyDescent="0.35">
      <c r="A54" s="16"/>
      <c r="B54" s="16"/>
      <c r="C54" s="16"/>
      <c r="D54" s="13"/>
      <c r="E54" s="13"/>
      <c r="F54" s="13"/>
      <c r="G54" s="13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65">
        <f>SUM(H54:H54)</f>
        <v>0</v>
      </c>
    </row>
    <row r="55" spans="1:20" s="9" customFormat="1" ht="14.5" x14ac:dyDescent="0.35">
      <c r="A55" s="18" t="s">
        <v>83</v>
      </c>
      <c r="B55" s="18"/>
      <c r="C55" s="20"/>
      <c r="D55" s="20"/>
      <c r="E55" s="20"/>
      <c r="F55" s="20"/>
      <c r="G55" s="20"/>
      <c r="H55" s="34">
        <f>SUM(H8:H54)</f>
        <v>657009.08641753194</v>
      </c>
      <c r="I55" s="34">
        <f>SUM(I54:I54)</f>
        <v>0</v>
      </c>
      <c r="J55" s="34">
        <f>SUM(J30:J34)</f>
        <v>27031</v>
      </c>
      <c r="K55" s="34">
        <f>SUM(K30:K34)</f>
        <v>3474.1392799999958</v>
      </c>
      <c r="L55" s="34">
        <f>SUM(L25:L28)</f>
        <v>855855.97</v>
      </c>
      <c r="M55" s="34">
        <f>SUM(M26:M28)</f>
        <v>95000</v>
      </c>
      <c r="N55" s="34">
        <f>SUM(N7:N15)</f>
        <v>2133974</v>
      </c>
      <c r="O55" s="34">
        <f>SUM(O44:O47)</f>
        <v>699690.22</v>
      </c>
      <c r="P55" s="34">
        <f>SUM(P14:P17)</f>
        <v>1835730</v>
      </c>
      <c r="Q55" s="34">
        <f>SUM(Q49:Q50)</f>
        <v>22508.1</v>
      </c>
      <c r="R55" s="34">
        <f>SUM(R20:R21)</f>
        <v>75000</v>
      </c>
      <c r="S55" s="34">
        <f>SUM(S43:S52)</f>
        <v>10318.58</v>
      </c>
      <c r="T55" s="65"/>
    </row>
    <row r="56" spans="1:20" s="9" customFormat="1" ht="14.5" x14ac:dyDescent="0.35">
      <c r="A56" s="21"/>
      <c r="B56" s="21"/>
      <c r="C56" s="22"/>
      <c r="D56" s="22"/>
      <c r="E56" s="22"/>
      <c r="F56" s="22"/>
      <c r="G56" s="22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4"/>
    </row>
    <row r="57" spans="1:20" s="9" customFormat="1" ht="14.5" x14ac:dyDescent="0.35">
      <c r="A57" s="17" t="s">
        <v>84</v>
      </c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</row>
    <row r="58" spans="1:20" s="9" customFormat="1" ht="14.5" hidden="1" x14ac:dyDescent="0.35">
      <c r="A58" s="17" t="s">
        <v>85</v>
      </c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</row>
    <row r="59" spans="1:20" s="9" customFormat="1" ht="14.5" hidden="1" x14ac:dyDescent="0.35">
      <c r="A59" s="17" t="s">
        <v>86</v>
      </c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</row>
    <row r="60" spans="1:20" ht="14.5" hidden="1" x14ac:dyDescent="0.35">
      <c r="A60" s="17" t="s">
        <v>87</v>
      </c>
    </row>
    <row r="61" spans="1:20" ht="14.5" hidden="1" x14ac:dyDescent="0.35">
      <c r="A61" s="21" t="s">
        <v>88</v>
      </c>
    </row>
    <row r="62" spans="1:20" ht="14.5" hidden="1" x14ac:dyDescent="0.35">
      <c r="A62" s="17" t="s">
        <v>89</v>
      </c>
    </row>
    <row r="63" spans="1:20" ht="14.5" hidden="1" x14ac:dyDescent="0.35">
      <c r="A63" s="21" t="s">
        <v>88</v>
      </c>
    </row>
    <row r="64" spans="1:20" ht="14.5" hidden="1" x14ac:dyDescent="0.35">
      <c r="A64" s="17" t="s">
        <v>90</v>
      </c>
    </row>
    <row r="65" spans="1:1" ht="14.5" hidden="1" x14ac:dyDescent="0.35">
      <c r="A65" s="21" t="s">
        <v>91</v>
      </c>
    </row>
    <row r="66" spans="1:1" ht="14.5" hidden="1" x14ac:dyDescent="0.35">
      <c r="A66" s="17" t="s">
        <v>92</v>
      </c>
    </row>
    <row r="67" spans="1:1" ht="14.5" hidden="1" x14ac:dyDescent="0.35">
      <c r="A67" s="21" t="s">
        <v>93</v>
      </c>
    </row>
    <row r="68" spans="1:1" ht="16.5" hidden="1" customHeight="1" x14ac:dyDescent="0.35">
      <c r="A68" s="17" t="s">
        <v>94</v>
      </c>
    </row>
    <row r="69" spans="1:1" ht="14.5" hidden="1" x14ac:dyDescent="0.35">
      <c r="A69" s="21" t="s">
        <v>95</v>
      </c>
    </row>
    <row r="70" spans="1:1" ht="14.5" hidden="1" x14ac:dyDescent="0.35">
      <c r="A70" s="17" t="s">
        <v>96</v>
      </c>
    </row>
    <row r="71" spans="1:1" ht="14.5" hidden="1" x14ac:dyDescent="0.35">
      <c r="A71" s="21" t="s">
        <v>97</v>
      </c>
    </row>
    <row r="72" spans="1:1" ht="14.5" hidden="1" x14ac:dyDescent="0.35">
      <c r="A72" s="17" t="s">
        <v>98</v>
      </c>
    </row>
    <row r="73" spans="1:1" ht="14.5" hidden="1" x14ac:dyDescent="0.35">
      <c r="A73" s="21" t="s">
        <v>95</v>
      </c>
    </row>
    <row r="74" spans="1:1" ht="14.5" hidden="1" x14ac:dyDescent="0.35">
      <c r="A74" s="17" t="s">
        <v>99</v>
      </c>
    </row>
    <row r="75" spans="1:1" ht="14.5" hidden="1" x14ac:dyDescent="0.35">
      <c r="A75" s="21" t="s">
        <v>100</v>
      </c>
    </row>
    <row r="76" spans="1:1" ht="14.5" hidden="1" x14ac:dyDescent="0.35">
      <c r="A76" s="17" t="s">
        <v>101</v>
      </c>
    </row>
    <row r="77" spans="1:1" ht="14.5" hidden="1" x14ac:dyDescent="0.35">
      <c r="A77" s="21" t="s">
        <v>102</v>
      </c>
    </row>
    <row r="78" spans="1:1" ht="14.5" x14ac:dyDescent="0.35">
      <c r="A78" s="17" t="s">
        <v>115</v>
      </c>
    </row>
    <row r="79" spans="1:1" ht="14.5" x14ac:dyDescent="0.35">
      <c r="A79" s="21" t="s">
        <v>100</v>
      </c>
    </row>
    <row r="84" spans="1:1" ht="14.5" x14ac:dyDescent="0.35">
      <c r="A84" s="9" t="s">
        <v>103</v>
      </c>
    </row>
    <row r="85" spans="1:1" ht="14.5" x14ac:dyDescent="0.35">
      <c r="A85" s="60" t="s">
        <v>104</v>
      </c>
    </row>
    <row r="86" spans="1:1" ht="14.5" x14ac:dyDescent="0.35">
      <c r="A86" s="9" t="s">
        <v>105</v>
      </c>
    </row>
    <row r="87" spans="1:1" ht="14.5" x14ac:dyDescent="0.35">
      <c r="A87" s="60" t="s">
        <v>106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5" x14ac:dyDescent="0.25"/>
  <cols>
    <col min="1" max="1" width="0.7265625" customWidth="1"/>
    <col min="2" max="2" width="41" customWidth="1"/>
    <col min="3" max="3" width="1" customWidth="1"/>
    <col min="4" max="4" width="3.54296875" customWidth="1"/>
    <col min="5" max="6" width="10.26953125" customWidth="1"/>
  </cols>
  <sheetData>
    <row r="1" spans="2:6" ht="26" x14ac:dyDescent="0.25">
      <c r="B1" s="45" t="s">
        <v>107</v>
      </c>
      <c r="C1" s="45"/>
      <c r="D1" s="49"/>
      <c r="E1" s="49"/>
      <c r="F1" s="49"/>
    </row>
    <row r="2" spans="2:6" ht="13" x14ac:dyDescent="0.25">
      <c r="B2" s="45" t="s">
        <v>108</v>
      </c>
      <c r="C2" s="45"/>
      <c r="D2" s="49"/>
      <c r="E2" s="49"/>
      <c r="F2" s="49"/>
    </row>
    <row r="3" spans="2:6" x14ac:dyDescent="0.25">
      <c r="B3" s="46"/>
      <c r="C3" s="46"/>
      <c r="D3" s="50"/>
      <c r="E3" s="50"/>
      <c r="F3" s="50"/>
    </row>
    <row r="4" spans="2:6" ht="37.5" x14ac:dyDescent="0.25">
      <c r="B4" s="46" t="s">
        <v>109</v>
      </c>
      <c r="C4" s="46"/>
      <c r="D4" s="50"/>
      <c r="E4" s="50"/>
      <c r="F4" s="50"/>
    </row>
    <row r="5" spans="2:6" x14ac:dyDescent="0.25">
      <c r="B5" s="46"/>
      <c r="C5" s="46"/>
      <c r="D5" s="50"/>
      <c r="E5" s="50"/>
      <c r="F5" s="50"/>
    </row>
    <row r="6" spans="2:6" ht="39" x14ac:dyDescent="0.25">
      <c r="B6" s="45" t="s">
        <v>110</v>
      </c>
      <c r="C6" s="45"/>
      <c r="D6" s="49"/>
      <c r="E6" s="49" t="s">
        <v>111</v>
      </c>
      <c r="F6" s="49" t="s">
        <v>112</v>
      </c>
    </row>
    <row r="7" spans="2:6" ht="13" thickBot="1" x14ac:dyDescent="0.3">
      <c r="B7" s="46"/>
      <c r="C7" s="46"/>
      <c r="D7" s="50"/>
      <c r="E7" s="50"/>
      <c r="F7" s="50"/>
    </row>
    <row r="8" spans="2:6" ht="50.5" thickBot="1" x14ac:dyDescent="0.3">
      <c r="B8" s="47" t="s">
        <v>113</v>
      </c>
      <c r="C8" s="48"/>
      <c r="D8" s="51"/>
      <c r="E8" s="51">
        <v>1</v>
      </c>
      <c r="F8" s="52" t="s">
        <v>114</v>
      </c>
    </row>
    <row r="9" spans="2:6" x14ac:dyDescent="0.25">
      <c r="B9" s="46"/>
      <c r="C9" s="46"/>
      <c r="D9" s="50"/>
      <c r="E9" s="50"/>
      <c r="F9" s="50"/>
    </row>
    <row r="10" spans="2:6" x14ac:dyDescent="0.25">
      <c r="B10" s="46"/>
      <c r="C10" s="46"/>
      <c r="D10" s="50"/>
      <c r="E10" s="50"/>
      <c r="F10" s="5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3eaa8c69a197245a002e3ef1999eb42d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9918fa709a77541c7a733ebd3538a2f4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FAD439-7FB5-466C-8747-97E42FBA67C9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2.xml><?xml version="1.0" encoding="utf-8"?>
<ds:datastoreItem xmlns:ds="http://schemas.openxmlformats.org/officeDocument/2006/customXml" ds:itemID="{4D046D53-97B5-43BC-AD48-79C11F4772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Ruiz, Milly (DCS)</cp:lastModifiedBy>
  <cp:revision/>
  <dcterms:created xsi:type="dcterms:W3CDTF">2000-04-13T13:33:42Z</dcterms:created>
  <dcterms:modified xsi:type="dcterms:W3CDTF">2025-12-26T14:03:17Z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