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patricia_howard_mass_gov/Documents/11 17 20/Career Centers/FY26/HAMP/Budget Sheets/"/>
    </mc:Choice>
  </mc:AlternateContent>
  <xr:revisionPtr revIDLastSave="0" documentId="8_{89639C8E-AB4A-4326-A698-D707483635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" i="2" l="1"/>
  <c r="X58" i="2"/>
  <c r="Y56" i="2"/>
  <c r="W58" i="2"/>
  <c r="Y55" i="2"/>
  <c r="V58" i="2"/>
  <c r="Y54" i="2"/>
  <c r="U58" i="2"/>
  <c r="Y53" i="2"/>
  <c r="T58" i="2"/>
  <c r="Y52" i="2"/>
  <c r="S58" i="2"/>
  <c r="Y22" i="2"/>
  <c r="Y21" i="2"/>
  <c r="R58" i="2"/>
  <c r="Y51" i="2"/>
  <c r="Y50" i="2"/>
  <c r="Q58" i="2"/>
  <c r="Y17" i="2"/>
  <c r="Y16" i="2"/>
  <c r="Y15" i="2"/>
  <c r="Y14" i="2"/>
  <c r="P58" i="2"/>
  <c r="Y46" i="2"/>
  <c r="Y48" i="2"/>
  <c r="O47" i="2"/>
  <c r="Y47" i="2" s="1"/>
  <c r="O45" i="2"/>
  <c r="N58" i="2"/>
  <c r="Y9" i="2"/>
  <c r="Y10" i="2"/>
  <c r="Y11" i="2"/>
  <c r="Y12" i="2"/>
  <c r="Y13" i="2"/>
  <c r="Y8" i="2"/>
  <c r="Y27" i="2"/>
  <c r="M58" i="2"/>
  <c r="Y28" i="2"/>
  <c r="L58" i="2"/>
  <c r="K58" i="2"/>
  <c r="Y33" i="2"/>
  <c r="J58" i="2"/>
  <c r="H39" i="2"/>
  <c r="H58" i="2" s="1"/>
  <c r="Y49" i="2"/>
  <c r="O58" i="2" l="1"/>
  <c r="Y45" i="2"/>
  <c r="I58" i="2"/>
  <c r="Y57" i="2"/>
</calcChain>
</file>

<file path=xl/sharedStrings.xml><?xml version="1.0" encoding="utf-8"?>
<sst xmlns="http://schemas.openxmlformats.org/spreadsheetml/2006/main" count="241" uniqueCount="147">
  <si>
    <t xml:space="preserve"> </t>
  </si>
  <si>
    <t>ONE STOP CAREER CENTERS</t>
  </si>
  <si>
    <t>HAMPDEN REB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</si>
  <si>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</si>
  <si>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</si>
  <si>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</si>
  <si>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</si>
  <si>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</si>
  <si>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</si>
  <si>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</si>
  <si>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</si>
  <si>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</si>
  <si>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</si>
  <si>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</si>
  <si>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</si>
  <si>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</si>
  <si>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</si>
  <si>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</si>
  <si>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</si>
  <si>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</si>
  <si>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</si>
  <si>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</si>
  <si>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</si>
  <si>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</si>
  <si>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BUDGET #13 FY26</t>
  </si>
  <si>
    <t>BUDGET #14 FY26</t>
  </si>
  <si>
    <t>TOTAL</t>
  </si>
  <si>
    <t>MMARS DOCUMENT ID</t>
  </si>
  <si>
    <t>CT EOL 26CCHAMPWIA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</si>
  <si>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</si>
  <si>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</si>
  <si>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</si>
  <si>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</si>
  <si>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</si>
  <si>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</si>
  <si>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</si>
  <si>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</si>
  <si>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</si>
  <si>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</si>
  <si>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</si>
  <si>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</si>
  <si>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</si>
  <si>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</si>
  <si>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r>
      <t xml:space="preserve">Gateway Youth Pilot </t>
    </r>
    <r>
      <rPr>
        <b/>
        <sz val="11"/>
        <color rgb="FFFF0000"/>
        <rFont val="Book Antiqua"/>
        <family val="1"/>
      </rPr>
      <t xml:space="preserve"> (SERVICE DATES: OCT 1  2025-SEPT 30 2026)</t>
    </r>
  </si>
  <si>
    <t>FWIAYTH25</t>
  </si>
  <si>
    <t>JULY 1, 2026-SEPT 30, 2026</t>
  </si>
  <si>
    <t>CT EOL 26CCHAMPSOSWTF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</si>
  <si>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</si>
  <si>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</si>
  <si>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</si>
  <si>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</si>
  <si>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</si>
  <si>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</si>
  <si>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</si>
  <si>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</si>
  <si>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</si>
  <si>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</si>
  <si>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26CCHAMPVETSUI</t>
  </si>
  <si>
    <t>JVSG</t>
  </si>
  <si>
    <t>FVETS2025</t>
  </si>
  <si>
    <t>7002-6628</t>
  </si>
  <si>
    <t>K109</t>
  </si>
  <si>
    <t>DV35786-21-55-5-25</t>
  </si>
  <si>
    <t>CT EOL 26CCHAMPNEGREA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</si>
  <si>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</si>
  <si>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</si>
  <si>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</si>
  <si>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</si>
  <si>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</si>
  <si>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</si>
  <si>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26CCHAMPWP</t>
  </si>
  <si>
    <t>WP 90%</t>
  </si>
  <si>
    <t>FES2026</t>
  </si>
  <si>
    <t>7002-6626</t>
  </si>
  <si>
    <t>K105</t>
  </si>
  <si>
    <t>ES-38736-22-55-A-25</t>
  </si>
  <si>
    <t>WP 10%</t>
  </si>
  <si>
    <t>K107</t>
  </si>
  <si>
    <t>17.207</t>
  </si>
  <si>
    <t>F20243067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</si>
  <si>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</si>
  <si>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</si>
  <si>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</si>
  <si>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</si>
  <si>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</si>
  <si>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</si>
  <si>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</si>
  <si>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</si>
  <si>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</si>
  <si>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</si>
  <si>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</si>
  <si>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</si>
  <si>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</si>
  <si>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</si>
  <si>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</si>
  <si>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</si>
  <si>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</si>
  <si>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</si>
  <si>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</si>
  <si>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</si>
  <si>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</si>
  <si>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</si>
  <si>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</si>
  <si>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</si>
  <si>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r>
      <t>MassAbility-</t>
    </r>
    <r>
      <rPr>
        <b/>
        <sz val="11"/>
        <color rgb="FFFF0000"/>
        <rFont val="Book Antiqua"/>
        <family val="1"/>
      </rPr>
      <t>PART B</t>
    </r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</si>
  <si>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</si>
  <si>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</si>
  <si>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</si>
  <si>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</si>
  <si>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</si>
  <si>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</si>
  <si>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</si>
  <si>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</si>
  <si>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</si>
  <si>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</si>
  <si>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</si>
  <si>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</si>
  <si>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</si>
  <si>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</si>
  <si>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</si>
  <si>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</si>
  <si>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</si>
  <si>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</si>
  <si>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4 2025</t>
  </si>
  <si>
    <t>TO ADD FUNDS FOR GATEWAY YOUTH PILOT</t>
  </si>
  <si>
    <t>BUDGET #10 FY26 DEC 26 2025</t>
  </si>
  <si>
    <t>BUDGET #11 FY26 JAN 9 2026</t>
  </si>
  <si>
    <t>BUDGET #12 FY26 JAN 20 2026</t>
  </si>
  <si>
    <t>TO ADD DTA WPP FUNDS</t>
  </si>
  <si>
    <t>BUDGET #13 FY26 MARCH 11 2026</t>
  </si>
  <si>
    <t>BUDGET #14 FY26 MARCH 19 2026</t>
  </si>
  <si>
    <t>VENDOR CUSTOMER CODE</t>
  </si>
  <si>
    <t>VC6000227012</t>
  </si>
  <si>
    <t>UEI #</t>
  </si>
  <si>
    <t>K2VQNMQHQTK6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</si>
  <si>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</si>
  <si>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</si>
  <si>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</si>
  <si>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</si>
  <si>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</si>
  <si>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</si>
  <si>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</si>
  <si>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</si>
  <si>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BUDGET #15 FY26</t>
  </si>
  <si>
    <t>TO ADD RAPID RESPNOSE FUNDS</t>
  </si>
  <si>
    <t>BUDGET #15 FY26 MARCH 25 2026</t>
  </si>
  <si>
    <t>RAPID RESPONSE STATE STAFF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</si>
</sst>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E9F8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9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3" fontId="7" fillId="0" borderId="0" xfId="0" applyNumberFormat="1" applyFont="1"/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0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2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6" fillId="2" borderId="1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/>
    <xf numFmtId="0" fontId="13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4" fillId="0" borderId="1" xfId="0" applyFont="1" applyBorder="1" applyAlignment="1">
      <alignment horizontal="center" wrapText="1" readingOrder="1"/>
    </xf>
    <xf numFmtId="0" fontId="18" fillId="0" borderId="11" xfId="0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3" fillId="0" borderId="2" xfId="0" applyFont="1" applyBorder="1" applyAlignment="1">
      <alignment wrapText="1"/>
    </xf>
    <xf numFmtId="0" fontId="13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44" fontId="8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8" fontId="8" fillId="0" borderId="1" xfId="1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"/>
  <sheetViews>
    <sheetView tabSelected="1" topLeftCell="A4" zoomScale="110" zoomScaleNormal="110" workbookViewId="0">
      <selection activeCell="B18" sqref="B18"/>
    </sheetView>
  </sheetViews>
  <sheetFormatPr defaultColWidth="9.28515625" defaultRowHeight="13.5" x14ac:dyDescent="0.25"/>
  <cols>
    <col min="1" max="1" width="54.7109375" style="3" customWidth="1"/>
    <col min="2" max="2" width="29.4257812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28515625" style="2" customWidth="1"/>
    <col min="7" max="7" width="22.5703125" style="2" customWidth="1"/>
    <col min="8" max="10" width="19.7109375" style="2" hidden="1" customWidth="1"/>
    <col min="11" max="12" width="18" style="2" hidden="1" customWidth="1"/>
    <col min="13" max="18" width="22.42578125" style="2" hidden="1" customWidth="1"/>
    <col min="19" max="23" width="19" style="2" hidden="1" customWidth="1"/>
    <col min="24" max="24" width="19" style="2" customWidth="1"/>
    <col min="25" max="25" width="13.85546875" style="3" hidden="1" customWidth="1"/>
    <col min="26" max="26" width="13.7109375" style="3" bestFit="1" customWidth="1"/>
    <col min="27" max="27" width="7.7109375" style="3" bestFit="1" customWidth="1"/>
    <col min="28" max="16384" width="9.28515625" style="3"/>
  </cols>
  <sheetData>
    <row r="1" spans="1:25" ht="20.25" x14ac:dyDescent="0.3">
      <c r="A1" s="3" t="s">
        <v>0</v>
      </c>
      <c r="B1" s="88" t="s">
        <v>1</v>
      </c>
      <c r="C1" s="89"/>
      <c r="D1" s="89"/>
      <c r="E1" s="89"/>
      <c r="F1" s="89"/>
      <c r="G1" s="89"/>
      <c r="H1" s="89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</row>
    <row r="2" spans="1:25" ht="20.25" x14ac:dyDescent="0.3">
      <c r="B2" s="86"/>
      <c r="C2" s="86"/>
      <c r="D2" s="86"/>
      <c r="E2" s="6"/>
      <c r="F2" s="6"/>
      <c r="G2" s="6"/>
    </row>
    <row r="3" spans="1:25" ht="20.25" x14ac:dyDescent="0.3">
      <c r="A3" s="4" t="s">
        <v>2</v>
      </c>
      <c r="B3" s="86" t="s">
        <v>3</v>
      </c>
      <c r="C3" s="1"/>
    </row>
    <row r="4" spans="1:25" ht="21" thickBot="1" x14ac:dyDescent="0.35">
      <c r="A4" s="4"/>
      <c r="B4" s="5"/>
      <c r="C4" s="1"/>
    </row>
    <row r="5" spans="1:25" s="9" customFormat="1" ht="30.75" thickBot="1" x14ac:dyDescent="0.35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54" t="s">
        <v>9</v>
      </c>
      <c r="H5" s="8" t="s">
        <v>10</v>
      </c>
      <c r="I5" s="54" t="s">
        <v>11</v>
      </c>
      <c r="J5" s="75" t="s">
        <v>12</v>
      </c>
      <c r="K5" s="75" t="s">
        <v>13</v>
      </c>
      <c r="L5" s="75" t="s">
        <v>14</v>
      </c>
      <c r="M5" s="75" t="s">
        <v>15</v>
      </c>
      <c r="N5" s="75" t="s">
        <v>16</v>
      </c>
      <c r="O5" s="75" t="s">
        <v>17</v>
      </c>
      <c r="P5" s="75" t="s">
        <v>18</v>
      </c>
      <c r="Q5" s="31" t="s">
        <v>19</v>
      </c>
      <c r="R5" s="31" t="s">
        <v>20</v>
      </c>
      <c r="S5" s="31" t="s">
        <v>21</v>
      </c>
      <c r="T5" s="31" t="s">
        <v>22</v>
      </c>
      <c r="U5" s="31" t="s">
        <v>23</v>
      </c>
      <c r="V5" s="31" t="s">
        <v>24</v>
      </c>
      <c r="W5" s="31" t="s">
        <v>25</v>
      </c>
      <c r="X5" s="31" t="s">
        <v>143</v>
      </c>
      <c r="Y5" s="26" t="s">
        <v>26</v>
      </c>
    </row>
    <row r="6" spans="1:25" s="9" customFormat="1" ht="16.5" x14ac:dyDescent="0.3">
      <c r="A6" s="8" t="s">
        <v>27</v>
      </c>
      <c r="B6" s="8"/>
      <c r="C6" s="8"/>
      <c r="D6" s="8"/>
      <c r="E6" s="8"/>
      <c r="F6" s="8"/>
      <c r="G6" s="8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26"/>
    </row>
    <row r="7" spans="1:25" s="9" customFormat="1" ht="16.5" x14ac:dyDescent="0.3">
      <c r="A7" s="14" t="s">
        <v>28</v>
      </c>
      <c r="B7" s="8"/>
      <c r="C7" s="8"/>
      <c r="D7" s="8"/>
      <c r="E7" s="8"/>
      <c r="F7" s="8"/>
      <c r="G7" s="8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65"/>
    </row>
    <row r="8" spans="1:25" s="9" customFormat="1" ht="30" hidden="1" x14ac:dyDescent="0.3">
      <c r="A8" s="55" t="s">
        <v>29</v>
      </c>
      <c r="B8" s="15" t="s">
        <v>30</v>
      </c>
      <c r="C8" s="63" t="s">
        <v>31</v>
      </c>
      <c r="D8" s="13" t="s">
        <v>32</v>
      </c>
      <c r="E8" s="13">
        <v>6501</v>
      </c>
      <c r="F8" s="15">
        <v>17.259</v>
      </c>
      <c r="G8" s="64" t="s">
        <v>33</v>
      </c>
      <c r="H8" s="31"/>
      <c r="I8" s="31"/>
      <c r="J8" s="31"/>
      <c r="K8" s="31"/>
      <c r="L8" s="31"/>
      <c r="M8" s="31"/>
      <c r="N8" s="31">
        <v>1672881</v>
      </c>
      <c r="O8" s="31"/>
      <c r="P8" s="31"/>
      <c r="Q8" s="31"/>
      <c r="R8" s="31"/>
      <c r="S8" s="31"/>
      <c r="T8" s="31"/>
      <c r="U8" s="31"/>
      <c r="V8" s="31"/>
      <c r="W8" s="31"/>
      <c r="X8" s="31"/>
      <c r="Y8" s="65">
        <f>N8</f>
        <v>1672881</v>
      </c>
    </row>
    <row r="9" spans="1:25" s="9" customFormat="1" ht="30" hidden="1" x14ac:dyDescent="0.3">
      <c r="A9" s="55" t="s">
        <v>29</v>
      </c>
      <c r="B9" s="15" t="s">
        <v>34</v>
      </c>
      <c r="C9" s="63" t="s">
        <v>31</v>
      </c>
      <c r="D9" s="13" t="s">
        <v>32</v>
      </c>
      <c r="E9" s="13">
        <v>6501</v>
      </c>
      <c r="F9" s="15">
        <v>17.259</v>
      </c>
      <c r="G9" s="64" t="s">
        <v>33</v>
      </c>
      <c r="H9" s="31"/>
      <c r="I9" s="31"/>
      <c r="J9" s="31"/>
      <c r="K9" s="31"/>
      <c r="L9" s="31"/>
      <c r="M9" s="31"/>
      <c r="N9" s="31">
        <v>1</v>
      </c>
      <c r="O9" s="31"/>
      <c r="P9" s="31"/>
      <c r="Q9" s="31"/>
      <c r="R9" s="31"/>
      <c r="S9" s="31"/>
      <c r="T9" s="31"/>
      <c r="U9" s="31"/>
      <c r="V9" s="31"/>
      <c r="W9" s="31"/>
      <c r="X9" s="31"/>
      <c r="Y9" s="65">
        <f t="shared" ref="Y9:Y13" si="0">N9</f>
        <v>1</v>
      </c>
    </row>
    <row r="10" spans="1:25" s="9" customFormat="1" ht="16.5" hidden="1" x14ac:dyDescent="0.3">
      <c r="A10" s="18" t="s">
        <v>35</v>
      </c>
      <c r="B10" s="15" t="s">
        <v>30</v>
      </c>
      <c r="C10" s="63" t="s">
        <v>36</v>
      </c>
      <c r="D10" s="14" t="s">
        <v>37</v>
      </c>
      <c r="E10" s="14">
        <v>6502</v>
      </c>
      <c r="F10" s="14">
        <v>17.257999999999999</v>
      </c>
      <c r="G10" s="64" t="s">
        <v>33</v>
      </c>
      <c r="H10" s="31"/>
      <c r="I10" s="31"/>
      <c r="J10" s="31"/>
      <c r="K10" s="31"/>
      <c r="L10" s="31"/>
      <c r="M10" s="31"/>
      <c r="N10" s="31">
        <v>301336</v>
      </c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65">
        <f t="shared" si="0"/>
        <v>301336</v>
      </c>
    </row>
    <row r="11" spans="1:25" s="9" customFormat="1" ht="16.5" hidden="1" x14ac:dyDescent="0.3">
      <c r="A11" s="18" t="s">
        <v>35</v>
      </c>
      <c r="B11" s="15" t="s">
        <v>34</v>
      </c>
      <c r="C11" s="63" t="s">
        <v>36</v>
      </c>
      <c r="D11" s="14" t="s">
        <v>37</v>
      </c>
      <c r="E11" s="14">
        <v>6502</v>
      </c>
      <c r="F11" s="14">
        <v>17.257999999999999</v>
      </c>
      <c r="G11" s="64" t="s">
        <v>33</v>
      </c>
      <c r="H11" s="31"/>
      <c r="I11" s="31"/>
      <c r="J11" s="31"/>
      <c r="K11" s="31"/>
      <c r="L11" s="31"/>
      <c r="M11" s="31"/>
      <c r="N11" s="31">
        <v>1</v>
      </c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65">
        <f t="shared" si="0"/>
        <v>1</v>
      </c>
    </row>
    <row r="12" spans="1:25" s="9" customFormat="1" ht="16.5" hidden="1" x14ac:dyDescent="0.3">
      <c r="A12" s="30" t="s">
        <v>38</v>
      </c>
      <c r="B12" s="15" t="s">
        <v>30</v>
      </c>
      <c r="C12" s="63" t="s">
        <v>39</v>
      </c>
      <c r="D12" s="14" t="s">
        <v>40</v>
      </c>
      <c r="E12" s="14">
        <v>6503</v>
      </c>
      <c r="F12" s="14">
        <v>17.277999999999999</v>
      </c>
      <c r="G12" s="64" t="s">
        <v>33</v>
      </c>
      <c r="H12" s="31"/>
      <c r="I12" s="31"/>
      <c r="J12" s="31"/>
      <c r="K12" s="31"/>
      <c r="L12" s="31"/>
      <c r="M12" s="31"/>
      <c r="N12" s="31">
        <v>159754</v>
      </c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65">
        <f t="shared" si="0"/>
        <v>159754</v>
      </c>
    </row>
    <row r="13" spans="1:25" s="9" customFormat="1" ht="16.5" hidden="1" x14ac:dyDescent="0.3">
      <c r="A13" s="30" t="s">
        <v>38</v>
      </c>
      <c r="B13" s="15" t="s">
        <v>34</v>
      </c>
      <c r="C13" s="63" t="s">
        <v>39</v>
      </c>
      <c r="D13" s="14" t="s">
        <v>40</v>
      </c>
      <c r="E13" s="14">
        <v>6503</v>
      </c>
      <c r="F13" s="14">
        <v>17.277999999999999</v>
      </c>
      <c r="G13" s="64" t="s">
        <v>33</v>
      </c>
      <c r="H13" s="31"/>
      <c r="I13" s="31"/>
      <c r="J13" s="31"/>
      <c r="K13" s="31"/>
      <c r="L13" s="31"/>
      <c r="M13" s="31"/>
      <c r="N13" s="31">
        <v>1</v>
      </c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65">
        <f t="shared" si="0"/>
        <v>1</v>
      </c>
    </row>
    <row r="14" spans="1:25" s="9" customFormat="1" ht="16.5" hidden="1" x14ac:dyDescent="0.3">
      <c r="A14" s="18" t="s">
        <v>35</v>
      </c>
      <c r="B14" s="15" t="s">
        <v>30</v>
      </c>
      <c r="C14" s="63" t="s">
        <v>41</v>
      </c>
      <c r="D14" s="14" t="s">
        <v>37</v>
      </c>
      <c r="E14" s="14">
        <v>6502</v>
      </c>
      <c r="F14" s="14">
        <v>17.257999999999999</v>
      </c>
      <c r="G14" s="64" t="s">
        <v>33</v>
      </c>
      <c r="H14" s="31"/>
      <c r="I14" s="31"/>
      <c r="J14" s="31"/>
      <c r="K14" s="31"/>
      <c r="L14" s="31"/>
      <c r="M14" s="31"/>
      <c r="N14" s="31"/>
      <c r="O14" s="31"/>
      <c r="P14" s="31">
        <v>1247040</v>
      </c>
      <c r="Q14" s="31"/>
      <c r="R14" s="31"/>
      <c r="S14" s="31"/>
      <c r="T14" s="31"/>
      <c r="U14" s="31"/>
      <c r="V14" s="31"/>
      <c r="W14" s="31"/>
      <c r="X14" s="31"/>
      <c r="Y14" s="65">
        <f>P14</f>
        <v>1247040</v>
      </c>
    </row>
    <row r="15" spans="1:25" s="9" customFormat="1" ht="16.5" hidden="1" x14ac:dyDescent="0.3">
      <c r="A15" s="18" t="s">
        <v>35</v>
      </c>
      <c r="B15" s="15" t="s">
        <v>34</v>
      </c>
      <c r="C15" s="63" t="s">
        <v>41</v>
      </c>
      <c r="D15" s="14" t="s">
        <v>37</v>
      </c>
      <c r="E15" s="14">
        <v>6502</v>
      </c>
      <c r="F15" s="14">
        <v>17.257999999999999</v>
      </c>
      <c r="G15" s="64" t="s">
        <v>33</v>
      </c>
      <c r="H15" s="31"/>
      <c r="I15" s="31"/>
      <c r="J15" s="31"/>
      <c r="K15" s="31"/>
      <c r="L15" s="31"/>
      <c r="M15" s="31"/>
      <c r="N15" s="31"/>
      <c r="O15" s="31"/>
      <c r="P15" s="31">
        <v>1</v>
      </c>
      <c r="Q15" s="31"/>
      <c r="R15" s="31"/>
      <c r="S15" s="31"/>
      <c r="T15" s="31"/>
      <c r="U15" s="31"/>
      <c r="V15" s="31"/>
      <c r="W15" s="31"/>
      <c r="X15" s="31"/>
      <c r="Y15" s="65">
        <f>P15</f>
        <v>1</v>
      </c>
    </row>
    <row r="16" spans="1:25" s="9" customFormat="1" ht="16.5" hidden="1" x14ac:dyDescent="0.3">
      <c r="A16" s="30" t="s">
        <v>38</v>
      </c>
      <c r="B16" s="15" t="s">
        <v>30</v>
      </c>
      <c r="C16" s="63" t="s">
        <v>42</v>
      </c>
      <c r="D16" s="14" t="s">
        <v>40</v>
      </c>
      <c r="E16" s="14">
        <v>6503</v>
      </c>
      <c r="F16" s="14">
        <v>17.277999999999999</v>
      </c>
      <c r="G16" s="64" t="s">
        <v>33</v>
      </c>
      <c r="H16" s="31"/>
      <c r="I16" s="31"/>
      <c r="J16" s="31"/>
      <c r="K16" s="31"/>
      <c r="L16" s="31"/>
      <c r="M16" s="31"/>
      <c r="N16" s="31"/>
      <c r="O16" s="31"/>
      <c r="P16" s="31">
        <v>588688</v>
      </c>
      <c r="Q16" s="31"/>
      <c r="R16" s="31"/>
      <c r="S16" s="31"/>
      <c r="T16" s="31"/>
      <c r="U16" s="31"/>
      <c r="V16" s="31"/>
      <c r="W16" s="31"/>
      <c r="X16" s="31"/>
      <c r="Y16" s="65">
        <f>P16</f>
        <v>588688</v>
      </c>
    </row>
    <row r="17" spans="1:25" s="9" customFormat="1" ht="16.5" hidden="1" x14ac:dyDescent="0.3">
      <c r="A17" s="30" t="s">
        <v>38</v>
      </c>
      <c r="B17" s="15" t="s">
        <v>34</v>
      </c>
      <c r="C17" s="63" t="s">
        <v>42</v>
      </c>
      <c r="D17" s="14" t="s">
        <v>40</v>
      </c>
      <c r="E17" s="14">
        <v>6503</v>
      </c>
      <c r="F17" s="14">
        <v>17.277999999999999</v>
      </c>
      <c r="G17" s="64" t="s">
        <v>33</v>
      </c>
      <c r="H17" s="31"/>
      <c r="I17" s="31"/>
      <c r="J17" s="31"/>
      <c r="K17" s="31"/>
      <c r="L17" s="31"/>
      <c r="M17" s="31"/>
      <c r="N17" s="31"/>
      <c r="O17" s="31"/>
      <c r="P17" s="31">
        <v>1</v>
      </c>
      <c r="Q17" s="31"/>
      <c r="R17" s="31"/>
      <c r="S17" s="31"/>
      <c r="T17" s="31"/>
      <c r="U17" s="31"/>
      <c r="V17" s="31"/>
      <c r="W17" s="31"/>
      <c r="X17" s="31"/>
      <c r="Y17" s="65">
        <f>P17</f>
        <v>1</v>
      </c>
    </row>
    <row r="18" spans="1:25" s="9" customFormat="1" ht="16.5" x14ac:dyDescent="0.3">
      <c r="A18" s="30" t="s">
        <v>146</v>
      </c>
      <c r="B18" s="15" t="s">
        <v>30</v>
      </c>
      <c r="C18" s="63" t="s">
        <v>42</v>
      </c>
      <c r="D18" s="14" t="s">
        <v>40</v>
      </c>
      <c r="E18" s="14">
        <v>6523</v>
      </c>
      <c r="F18" s="14">
        <v>17.277999999999999</v>
      </c>
      <c r="G18" s="64" t="s">
        <v>33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5">
        <v>41625</v>
      </c>
      <c r="Y18" s="65">
        <f>X18</f>
        <v>41625</v>
      </c>
    </row>
    <row r="19" spans="1:25" s="9" customFormat="1" ht="16.5" x14ac:dyDescent="0.3">
      <c r="A19" s="30"/>
      <c r="B19" s="15"/>
      <c r="C19" s="63"/>
      <c r="D19" s="14"/>
      <c r="E19" s="14"/>
      <c r="F19" s="14"/>
      <c r="G19" s="64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65"/>
    </row>
    <row r="20" spans="1:25" s="9" customFormat="1" ht="16.5" x14ac:dyDescent="0.3">
      <c r="A20" s="30"/>
      <c r="B20" s="15"/>
      <c r="C20" s="63"/>
      <c r="D20" s="14"/>
      <c r="E20" s="14"/>
      <c r="F20" s="14"/>
      <c r="G20" s="64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65"/>
    </row>
    <row r="21" spans="1:25" s="9" customFormat="1" ht="30.75" hidden="1" x14ac:dyDescent="0.3">
      <c r="A21" s="38" t="s">
        <v>43</v>
      </c>
      <c r="B21" s="15" t="s">
        <v>30</v>
      </c>
      <c r="C21" s="63" t="s">
        <v>44</v>
      </c>
      <c r="D21" s="13" t="s">
        <v>32</v>
      </c>
      <c r="E21" s="14">
        <v>6407</v>
      </c>
      <c r="F21" s="15">
        <v>17.259</v>
      </c>
      <c r="G21" s="64" t="s">
        <v>33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>
        <v>74999</v>
      </c>
      <c r="S21" s="31"/>
      <c r="T21" s="31"/>
      <c r="U21" s="31"/>
      <c r="V21" s="31"/>
      <c r="W21" s="31"/>
      <c r="X21" s="31"/>
      <c r="Y21" s="65">
        <f>R21</f>
        <v>74999</v>
      </c>
    </row>
    <row r="22" spans="1:25" s="9" customFormat="1" ht="30.75" hidden="1" x14ac:dyDescent="0.3">
      <c r="A22" s="38" t="s">
        <v>43</v>
      </c>
      <c r="B22" s="15" t="s">
        <v>45</v>
      </c>
      <c r="C22" s="63" t="s">
        <v>44</v>
      </c>
      <c r="D22" s="13" t="s">
        <v>32</v>
      </c>
      <c r="E22" s="14">
        <v>6407</v>
      </c>
      <c r="F22" s="15">
        <v>17.259</v>
      </c>
      <c r="G22" s="64" t="s">
        <v>33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>
        <v>1</v>
      </c>
      <c r="S22" s="31"/>
      <c r="T22" s="31"/>
      <c r="U22" s="31"/>
      <c r="V22" s="31"/>
      <c r="W22" s="31"/>
      <c r="X22" s="31"/>
      <c r="Y22" s="65">
        <f>R22</f>
        <v>1</v>
      </c>
    </row>
    <row r="23" spans="1:25" s="9" customFormat="1" ht="17.25" hidden="1" thickBot="1" x14ac:dyDescent="0.35">
      <c r="A23" s="18"/>
      <c r="B23" s="15"/>
      <c r="C23" s="42"/>
      <c r="D23" s="43"/>
      <c r="E23" s="43"/>
      <c r="F23" s="44"/>
      <c r="G23" s="59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2"/>
    </row>
    <row r="24" spans="1:25" s="9" customFormat="1" ht="15.75" hidden="1" customHeight="1" x14ac:dyDescent="0.3">
      <c r="A24" s="30"/>
      <c r="B24" s="15"/>
      <c r="C24" s="14"/>
      <c r="D24" s="14"/>
      <c r="E24" s="15"/>
      <c r="F24" s="14"/>
      <c r="G24" s="14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2"/>
    </row>
    <row r="25" spans="1:25" s="9" customFormat="1" ht="16.5" hidden="1" x14ac:dyDescent="0.3">
      <c r="A25" s="8" t="s">
        <v>27</v>
      </c>
      <c r="B25" s="15"/>
      <c r="C25" s="14"/>
      <c r="D25" s="14"/>
      <c r="E25" s="15"/>
      <c r="F25" s="14"/>
      <c r="G25" s="14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2"/>
    </row>
    <row r="26" spans="1:25" s="9" customFormat="1" ht="16.5" hidden="1" x14ac:dyDescent="0.3">
      <c r="A26" s="14" t="s">
        <v>46</v>
      </c>
      <c r="B26" s="15"/>
      <c r="C26" s="14"/>
      <c r="D26" s="14"/>
      <c r="E26" s="15"/>
      <c r="F26" s="14"/>
      <c r="G26" s="1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2"/>
    </row>
    <row r="27" spans="1:25" s="9" customFormat="1" ht="16.5" hidden="1" x14ac:dyDescent="0.3">
      <c r="A27" s="18" t="s">
        <v>47</v>
      </c>
      <c r="B27" s="53" t="s">
        <v>48</v>
      </c>
      <c r="C27" s="56" t="s">
        <v>49</v>
      </c>
      <c r="D27" s="57" t="s">
        <v>50</v>
      </c>
      <c r="E27" s="56" t="s">
        <v>51</v>
      </c>
      <c r="F27" s="56" t="s">
        <v>52</v>
      </c>
      <c r="G27" s="14"/>
      <c r="H27" s="34"/>
      <c r="I27" s="34"/>
      <c r="J27" s="34"/>
      <c r="K27" s="34"/>
      <c r="L27" s="34"/>
      <c r="M27" s="34">
        <v>95000</v>
      </c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2">
        <f>SUM(M27)</f>
        <v>95000</v>
      </c>
    </row>
    <row r="28" spans="1:25" s="9" customFormat="1" ht="16.5" hidden="1" x14ac:dyDescent="0.3">
      <c r="A28" s="36" t="s">
        <v>53</v>
      </c>
      <c r="B28" s="53" t="s">
        <v>48</v>
      </c>
      <c r="C28" s="76" t="s">
        <v>54</v>
      </c>
      <c r="D28" s="57" t="s">
        <v>55</v>
      </c>
      <c r="E28" s="57" t="s">
        <v>56</v>
      </c>
      <c r="F28" s="15" t="s">
        <v>52</v>
      </c>
      <c r="G28" s="14"/>
      <c r="H28" s="35"/>
      <c r="I28" s="35"/>
      <c r="J28" s="35"/>
      <c r="K28" s="35"/>
      <c r="L28" s="77">
        <v>855855.97</v>
      </c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2">
        <f>SUM(L28)</f>
        <v>855855.97</v>
      </c>
    </row>
    <row r="29" spans="1:25" s="9" customFormat="1" ht="17.25" hidden="1" thickBot="1" x14ac:dyDescent="0.35">
      <c r="A29" s="36"/>
      <c r="B29" s="53"/>
      <c r="C29" s="58"/>
      <c r="D29" s="57"/>
      <c r="E29" s="57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2"/>
    </row>
    <row r="30" spans="1:25" s="9" customFormat="1" ht="17.25" hidden="1" thickTop="1" x14ac:dyDescent="0.3">
      <c r="A30" s="38"/>
      <c r="B30" s="15"/>
      <c r="C30" s="27"/>
      <c r="D30" s="27"/>
      <c r="E30" s="27"/>
      <c r="F30" s="15"/>
      <c r="G30" s="1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2"/>
    </row>
    <row r="31" spans="1:25" s="9" customFormat="1" ht="16.5" hidden="1" x14ac:dyDescent="0.3">
      <c r="A31" s="8" t="s">
        <v>27</v>
      </c>
      <c r="B31" s="15"/>
      <c r="C31" s="27"/>
      <c r="D31" s="27"/>
      <c r="E31" s="27"/>
      <c r="F31" s="15"/>
      <c r="G31" s="1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65"/>
    </row>
    <row r="32" spans="1:25" s="9" customFormat="1" ht="16.5" hidden="1" x14ac:dyDescent="0.3">
      <c r="A32" s="14" t="s">
        <v>57</v>
      </c>
      <c r="B32" s="15"/>
      <c r="C32" s="27"/>
      <c r="D32" s="27"/>
      <c r="E32" s="27"/>
      <c r="F32" s="15"/>
      <c r="G32" s="1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65"/>
    </row>
    <row r="33" spans="1:26" s="9" customFormat="1" ht="16.5" hidden="1" x14ac:dyDescent="0.3">
      <c r="A33" s="38" t="s">
        <v>58</v>
      </c>
      <c r="B33" s="15" t="s">
        <v>48</v>
      </c>
      <c r="C33" s="27" t="s">
        <v>59</v>
      </c>
      <c r="D33" s="27" t="s">
        <v>60</v>
      </c>
      <c r="E33" s="29" t="s">
        <v>61</v>
      </c>
      <c r="F33" s="26">
        <v>17.800999999999998</v>
      </c>
      <c r="G33" s="64" t="s">
        <v>62</v>
      </c>
      <c r="H33" s="35"/>
      <c r="I33" s="35"/>
      <c r="J33" s="35">
        <v>27031</v>
      </c>
      <c r="K33" s="35">
        <v>3474.1392799999958</v>
      </c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65">
        <f>SUM(J33:K33)</f>
        <v>30505.139279999996</v>
      </c>
    </row>
    <row r="34" spans="1:26" s="9" customFormat="1" ht="16.5" hidden="1" x14ac:dyDescent="0.3">
      <c r="A34" s="30"/>
      <c r="B34" s="15"/>
      <c r="C34" s="14"/>
      <c r="D34" s="14"/>
      <c r="E34" s="15"/>
      <c r="F34" s="14"/>
      <c r="G34" s="1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65"/>
    </row>
    <row r="35" spans="1:26" s="17" customFormat="1" ht="15" hidden="1" x14ac:dyDescent="0.25">
      <c r="A35" s="37"/>
      <c r="B35" s="15"/>
      <c r="C35" s="14"/>
      <c r="D35" s="14"/>
      <c r="E35" s="14"/>
      <c r="F35" s="14"/>
      <c r="G35" s="1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65"/>
    </row>
    <row r="36" spans="1:26" s="9" customFormat="1" ht="16.5" hidden="1" x14ac:dyDescent="0.3">
      <c r="A36" s="19"/>
      <c r="B36" s="10"/>
      <c r="C36" s="11"/>
      <c r="D36" s="11"/>
      <c r="E36" s="12"/>
      <c r="F36" s="13"/>
      <c r="G36" s="13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65"/>
    </row>
    <row r="37" spans="1:26" s="9" customFormat="1" ht="16.5" hidden="1" x14ac:dyDescent="0.3">
      <c r="A37" s="28" t="s">
        <v>27</v>
      </c>
      <c r="B37" s="15"/>
      <c r="C37" s="27"/>
      <c r="D37" s="27"/>
      <c r="E37" s="29"/>
      <c r="F37" s="14"/>
      <c r="G37" s="1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65"/>
    </row>
    <row r="38" spans="1:26" s="9" customFormat="1" ht="16.5" hidden="1" x14ac:dyDescent="0.3">
      <c r="A38" s="14" t="s">
        <v>63</v>
      </c>
      <c r="B38" s="15"/>
      <c r="C38" s="27"/>
      <c r="D38" s="27"/>
      <c r="E38" s="29"/>
      <c r="F38" s="14"/>
      <c r="G38" s="1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65"/>
    </row>
    <row r="39" spans="1:26" s="9" customFormat="1" ht="16.5" hidden="1" x14ac:dyDescent="0.3">
      <c r="A39" s="66" t="s">
        <v>64</v>
      </c>
      <c r="B39" s="68" t="s">
        <v>48</v>
      </c>
      <c r="C39" s="69" t="s">
        <v>65</v>
      </c>
      <c r="D39" s="70" t="s">
        <v>66</v>
      </c>
      <c r="E39" s="70" t="s">
        <v>67</v>
      </c>
      <c r="F39" s="70">
        <v>17.225000000000001</v>
      </c>
      <c r="G39" s="71" t="s">
        <v>68</v>
      </c>
      <c r="H39" s="34">
        <f>657009.086417532-1</f>
        <v>657008.08641753194</v>
      </c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65"/>
      <c r="Z39" s="41"/>
    </row>
    <row r="40" spans="1:26" s="9" customFormat="1" ht="16.5" hidden="1" x14ac:dyDescent="0.3">
      <c r="A40" s="67" t="s">
        <v>64</v>
      </c>
      <c r="B40" s="72" t="s">
        <v>69</v>
      </c>
      <c r="C40" s="73" t="s">
        <v>65</v>
      </c>
      <c r="D40" s="74" t="s">
        <v>66</v>
      </c>
      <c r="E40" s="74" t="s">
        <v>67</v>
      </c>
      <c r="F40" s="74">
        <v>17.225000000000001</v>
      </c>
      <c r="G40" s="71" t="s">
        <v>68</v>
      </c>
      <c r="H40" s="34">
        <v>1</v>
      </c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65"/>
      <c r="Z40" s="39"/>
    </row>
    <row r="41" spans="1:26" s="9" customFormat="1" ht="16.5" hidden="1" x14ac:dyDescent="0.3">
      <c r="A41" s="40"/>
      <c r="B41" s="15"/>
      <c r="C41" s="26"/>
      <c r="D41" s="26"/>
      <c r="E41" s="14"/>
      <c r="F41" s="14"/>
      <c r="G41" s="1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65"/>
    </row>
    <row r="42" spans="1:26" s="9" customFormat="1" ht="16.5" hidden="1" x14ac:dyDescent="0.3">
      <c r="A42" s="16"/>
      <c r="B42" s="10"/>
      <c r="C42" s="11"/>
      <c r="D42" s="11"/>
      <c r="E42" s="11"/>
      <c r="F42" s="13"/>
      <c r="G42" s="13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65"/>
    </row>
    <row r="43" spans="1:26" s="9" customFormat="1" ht="16.5" hidden="1" x14ac:dyDescent="0.3">
      <c r="A43" s="28" t="s">
        <v>27</v>
      </c>
      <c r="B43" s="10"/>
      <c r="C43" s="11"/>
      <c r="D43" s="11"/>
      <c r="E43" s="11"/>
      <c r="F43" s="13"/>
      <c r="G43" s="13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65"/>
    </row>
    <row r="44" spans="1:26" s="9" customFormat="1" ht="16.5" hidden="1" x14ac:dyDescent="0.3">
      <c r="A44" s="14" t="s">
        <v>70</v>
      </c>
      <c r="B44" s="10"/>
      <c r="C44" s="11"/>
      <c r="D44" s="11"/>
      <c r="E44" s="12"/>
      <c r="F44" s="13"/>
      <c r="G44" s="13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65"/>
    </row>
    <row r="45" spans="1:26" s="9" customFormat="1" ht="16.5" hidden="1" x14ac:dyDescent="0.3">
      <c r="A45" s="18" t="s">
        <v>71</v>
      </c>
      <c r="B45" s="15" t="s">
        <v>30</v>
      </c>
      <c r="C45" s="14" t="s">
        <v>72</v>
      </c>
      <c r="D45" s="14" t="s">
        <v>73</v>
      </c>
      <c r="E45" s="14" t="s">
        <v>74</v>
      </c>
      <c r="F45" s="15">
        <v>17.207000000000001</v>
      </c>
      <c r="G45" s="78" t="s">
        <v>75</v>
      </c>
      <c r="H45" s="34"/>
      <c r="I45" s="34"/>
      <c r="J45" s="34"/>
      <c r="K45" s="34"/>
      <c r="L45" s="34"/>
      <c r="M45" s="34"/>
      <c r="N45" s="34"/>
      <c r="O45" s="34">
        <f>644216.09-1</f>
        <v>644215.09</v>
      </c>
      <c r="P45" s="34"/>
      <c r="Q45" s="34"/>
      <c r="R45" s="34"/>
      <c r="S45" s="34"/>
      <c r="T45" s="34"/>
      <c r="U45" s="34"/>
      <c r="V45" s="34"/>
      <c r="W45" s="34"/>
      <c r="X45" s="34"/>
      <c r="Y45" s="65">
        <f>SUM(O45)</f>
        <v>644215.09</v>
      </c>
    </row>
    <row r="46" spans="1:26" s="17" customFormat="1" ht="15" hidden="1" x14ac:dyDescent="0.25">
      <c r="A46" s="18" t="s">
        <v>71</v>
      </c>
      <c r="B46" s="15" t="s">
        <v>34</v>
      </c>
      <c r="C46" s="14" t="s">
        <v>72</v>
      </c>
      <c r="D46" s="14" t="s">
        <v>73</v>
      </c>
      <c r="E46" s="14" t="s">
        <v>74</v>
      </c>
      <c r="F46" s="15">
        <v>17.207000000000001</v>
      </c>
      <c r="G46" s="78" t="s">
        <v>75</v>
      </c>
      <c r="H46" s="35"/>
      <c r="I46" s="35"/>
      <c r="J46" s="35"/>
      <c r="K46" s="35"/>
      <c r="L46" s="35"/>
      <c r="M46" s="35"/>
      <c r="N46" s="35"/>
      <c r="O46" s="35">
        <v>1</v>
      </c>
      <c r="P46" s="35"/>
      <c r="Q46" s="35"/>
      <c r="R46" s="35"/>
      <c r="S46" s="35"/>
      <c r="T46" s="35"/>
      <c r="U46" s="35"/>
      <c r="V46" s="35"/>
      <c r="W46" s="35"/>
      <c r="X46" s="35"/>
      <c r="Y46" s="65">
        <f t="shared" ref="Y46:Y48" si="1">SUM(O46)</f>
        <v>1</v>
      </c>
    </row>
    <row r="47" spans="1:26" s="17" customFormat="1" ht="15" hidden="1" x14ac:dyDescent="0.25">
      <c r="A47" s="18" t="s">
        <v>76</v>
      </c>
      <c r="B47" s="15" t="s">
        <v>30</v>
      </c>
      <c r="C47" s="14" t="s">
        <v>72</v>
      </c>
      <c r="D47" s="14" t="s">
        <v>73</v>
      </c>
      <c r="E47" s="14" t="s">
        <v>77</v>
      </c>
      <c r="F47" s="15" t="s">
        <v>78</v>
      </c>
      <c r="G47" s="78" t="s">
        <v>75</v>
      </c>
      <c r="H47" s="35"/>
      <c r="I47" s="35"/>
      <c r="J47" s="35"/>
      <c r="K47" s="35"/>
      <c r="L47" s="35"/>
      <c r="M47" s="35"/>
      <c r="N47" s="35"/>
      <c r="O47" s="35">
        <f>55474.13-1</f>
        <v>55473.13</v>
      </c>
      <c r="P47" s="35"/>
      <c r="Q47" s="35"/>
      <c r="R47" s="35"/>
      <c r="S47" s="35"/>
      <c r="T47" s="35"/>
      <c r="U47" s="35"/>
      <c r="V47" s="35"/>
      <c r="W47" s="35"/>
      <c r="X47" s="35"/>
      <c r="Y47" s="65">
        <f t="shared" si="1"/>
        <v>55473.13</v>
      </c>
    </row>
    <row r="48" spans="1:26" s="9" customFormat="1" ht="16.5" hidden="1" x14ac:dyDescent="0.3">
      <c r="A48" s="18" t="s">
        <v>76</v>
      </c>
      <c r="B48" s="15" t="s">
        <v>34</v>
      </c>
      <c r="C48" s="14" t="s">
        <v>72</v>
      </c>
      <c r="D48" s="14" t="s">
        <v>73</v>
      </c>
      <c r="E48" s="14" t="s">
        <v>77</v>
      </c>
      <c r="F48" s="15" t="s">
        <v>78</v>
      </c>
      <c r="G48" s="78" t="s">
        <v>75</v>
      </c>
      <c r="H48" s="35"/>
      <c r="I48" s="35"/>
      <c r="J48" s="35"/>
      <c r="K48" s="35"/>
      <c r="L48" s="35"/>
      <c r="M48" s="35"/>
      <c r="N48" s="35"/>
      <c r="O48" s="35">
        <v>1</v>
      </c>
      <c r="P48" s="35"/>
      <c r="Q48" s="35"/>
      <c r="R48" s="35"/>
      <c r="S48" s="35"/>
      <c r="T48" s="35"/>
      <c r="U48" s="35"/>
      <c r="V48" s="35"/>
      <c r="W48" s="35"/>
      <c r="X48" s="35"/>
      <c r="Y48" s="65">
        <f t="shared" si="1"/>
        <v>1</v>
      </c>
    </row>
    <row r="49" spans="1:25" s="9" customFormat="1" ht="16.5" hidden="1" x14ac:dyDescent="0.3">
      <c r="A49" s="61"/>
      <c r="B49" s="15"/>
      <c r="C49" s="62" t="s">
        <v>79</v>
      </c>
      <c r="D49" s="14"/>
      <c r="E49" s="14"/>
      <c r="F49" s="14"/>
      <c r="G49" s="56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65">
        <f>SUM(H49:I49)</f>
        <v>0</v>
      </c>
    </row>
    <row r="50" spans="1:25" s="9" customFormat="1" ht="16.5" hidden="1" x14ac:dyDescent="0.3">
      <c r="A50" s="61" t="s">
        <v>80</v>
      </c>
      <c r="B50" s="15" t="s">
        <v>30</v>
      </c>
      <c r="C50" s="79" t="s">
        <v>81</v>
      </c>
      <c r="D50" s="79" t="s">
        <v>82</v>
      </c>
      <c r="E50" s="14" t="s">
        <v>83</v>
      </c>
      <c r="F50" s="14"/>
      <c r="G50" s="56"/>
      <c r="H50" s="35"/>
      <c r="I50" s="35"/>
      <c r="J50" s="35"/>
      <c r="K50" s="35"/>
      <c r="L50" s="35"/>
      <c r="M50" s="35"/>
      <c r="N50" s="35"/>
      <c r="O50" s="35"/>
      <c r="P50" s="35"/>
      <c r="Q50" s="35">
        <v>13758.1</v>
      </c>
      <c r="R50" s="35"/>
      <c r="S50" s="35"/>
      <c r="T50" s="35"/>
      <c r="U50" s="35"/>
      <c r="V50" s="35"/>
      <c r="W50" s="35"/>
      <c r="X50" s="35"/>
      <c r="Y50" s="65">
        <f>Q50</f>
        <v>13758.1</v>
      </c>
    </row>
    <row r="51" spans="1:25" s="9" customFormat="1" ht="16.5" hidden="1" x14ac:dyDescent="0.3">
      <c r="A51" s="61" t="s">
        <v>84</v>
      </c>
      <c r="B51" s="15" t="s">
        <v>30</v>
      </c>
      <c r="C51" s="80" t="s">
        <v>85</v>
      </c>
      <c r="D51" s="80" t="s">
        <v>86</v>
      </c>
      <c r="E51" s="14" t="s">
        <v>87</v>
      </c>
      <c r="F51" s="14"/>
      <c r="G51" s="56"/>
      <c r="H51" s="35"/>
      <c r="I51" s="35"/>
      <c r="J51" s="35"/>
      <c r="K51" s="35"/>
      <c r="L51" s="35"/>
      <c r="M51" s="35"/>
      <c r="N51" s="35"/>
      <c r="O51" s="35"/>
      <c r="P51" s="35"/>
      <c r="Q51" s="35">
        <v>8750</v>
      </c>
      <c r="R51" s="35"/>
      <c r="S51" s="35"/>
      <c r="T51" s="35"/>
      <c r="U51" s="35"/>
      <c r="V51" s="35"/>
      <c r="W51" s="35"/>
      <c r="X51" s="35"/>
      <c r="Y51" s="65">
        <f>Q51</f>
        <v>8750</v>
      </c>
    </row>
    <row r="52" spans="1:25" s="9" customFormat="1" ht="16.5" hidden="1" x14ac:dyDescent="0.3">
      <c r="A52" s="61" t="s">
        <v>88</v>
      </c>
      <c r="B52" s="15" t="s">
        <v>30</v>
      </c>
      <c r="C52" s="81" t="s">
        <v>89</v>
      </c>
      <c r="D52" s="81" t="s">
        <v>90</v>
      </c>
      <c r="E52" s="14" t="s">
        <v>91</v>
      </c>
      <c r="F52" s="14"/>
      <c r="G52" s="56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>
        <v>10318.58</v>
      </c>
      <c r="T52" s="35"/>
      <c r="U52" s="35"/>
      <c r="V52" s="35"/>
      <c r="W52" s="35"/>
      <c r="X52" s="35"/>
      <c r="Y52" s="65">
        <f>S52</f>
        <v>10318.58</v>
      </c>
    </row>
    <row r="53" spans="1:25" s="9" customFormat="1" ht="16.5" hidden="1" x14ac:dyDescent="0.3">
      <c r="A53" s="61" t="s">
        <v>92</v>
      </c>
      <c r="B53" s="15" t="s">
        <v>30</v>
      </c>
      <c r="C53" s="82" t="s">
        <v>93</v>
      </c>
      <c r="D53" s="83" t="s">
        <v>94</v>
      </c>
      <c r="E53" s="14" t="s">
        <v>95</v>
      </c>
      <c r="F53" s="14"/>
      <c r="G53" s="56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>
        <v>430.44</v>
      </c>
      <c r="U53" s="35"/>
      <c r="V53" s="35"/>
      <c r="W53" s="35"/>
      <c r="X53" s="35"/>
      <c r="Y53" s="65">
        <f>T53</f>
        <v>430.44</v>
      </c>
    </row>
    <row r="54" spans="1:25" s="9" customFormat="1" ht="16.5" hidden="1" x14ac:dyDescent="0.3">
      <c r="A54" s="61" t="s">
        <v>96</v>
      </c>
      <c r="B54" s="15" t="s">
        <v>30</v>
      </c>
      <c r="C54" s="62" t="s">
        <v>97</v>
      </c>
      <c r="D54" s="14" t="s">
        <v>98</v>
      </c>
      <c r="E54" s="14" t="s">
        <v>99</v>
      </c>
      <c r="F54" s="14"/>
      <c r="G54" s="56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>
        <v>126574.9058012008</v>
      </c>
      <c r="V54" s="35"/>
      <c r="W54" s="35"/>
      <c r="X54" s="35"/>
      <c r="Y54" s="65">
        <f>U54</f>
        <v>126574.9058012008</v>
      </c>
    </row>
    <row r="55" spans="1:25" s="9" customFormat="1" ht="16.5" hidden="1" x14ac:dyDescent="0.3">
      <c r="A55" s="18" t="s">
        <v>100</v>
      </c>
      <c r="B55" s="15" t="s">
        <v>30</v>
      </c>
      <c r="C55" s="84" t="s">
        <v>101</v>
      </c>
      <c r="D55" s="85" t="s">
        <v>102</v>
      </c>
      <c r="E55" s="85" t="s">
        <v>103</v>
      </c>
      <c r="F55" s="14"/>
      <c r="G55" s="56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>
        <v>7475</v>
      </c>
      <c r="W55" s="35"/>
      <c r="X55" s="35"/>
      <c r="Y55" s="65">
        <f>V55</f>
        <v>7475</v>
      </c>
    </row>
    <row r="56" spans="1:25" s="9" customFormat="1" ht="16.5" hidden="1" x14ac:dyDescent="0.3">
      <c r="A56" s="61" t="s">
        <v>104</v>
      </c>
      <c r="B56" s="15" t="s">
        <v>30</v>
      </c>
      <c r="C56" s="80" t="s">
        <v>85</v>
      </c>
      <c r="D56" s="80" t="s">
        <v>86</v>
      </c>
      <c r="E56" s="14" t="s">
        <v>87</v>
      </c>
      <c r="F56" s="14"/>
      <c r="G56" s="56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>
        <v>8750</v>
      </c>
      <c r="X56" s="35"/>
      <c r="Y56" s="65">
        <f>W56</f>
        <v>8750</v>
      </c>
    </row>
    <row r="57" spans="1:25" s="9" customFormat="1" ht="16.5" x14ac:dyDescent="0.3">
      <c r="A57" s="16"/>
      <c r="B57" s="16"/>
      <c r="C57" s="16"/>
      <c r="D57" s="13"/>
      <c r="E57" s="13"/>
      <c r="F57" s="13"/>
      <c r="G57" s="13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65">
        <f>SUM(H57:H57)</f>
        <v>0</v>
      </c>
    </row>
    <row r="58" spans="1:25" s="9" customFormat="1" ht="16.5" x14ac:dyDescent="0.3">
      <c r="A58" s="18" t="s">
        <v>105</v>
      </c>
      <c r="B58" s="18"/>
      <c r="C58" s="20"/>
      <c r="D58" s="20"/>
      <c r="E58" s="20"/>
      <c r="F58" s="20"/>
      <c r="G58" s="20"/>
      <c r="H58" s="34">
        <f>SUM(H8:H57)</f>
        <v>657009.08641753194</v>
      </c>
      <c r="I58" s="34">
        <f>SUM(I57:I57)</f>
        <v>0</v>
      </c>
      <c r="J58" s="34">
        <f>SUM(J31:J35)</f>
        <v>27031</v>
      </c>
      <c r="K58" s="34">
        <f>SUM(K31:K35)</f>
        <v>3474.1392799999958</v>
      </c>
      <c r="L58" s="34">
        <f>SUM(L26:L29)</f>
        <v>855855.97</v>
      </c>
      <c r="M58" s="34">
        <f>SUM(M27:M29)</f>
        <v>95000</v>
      </c>
      <c r="N58" s="34">
        <f>SUM(N7:N15)</f>
        <v>2133974</v>
      </c>
      <c r="O58" s="34">
        <f>SUM(O45:O48)</f>
        <v>699690.22</v>
      </c>
      <c r="P58" s="34">
        <f>SUM(P14:P17)</f>
        <v>1835730</v>
      </c>
      <c r="Q58" s="34">
        <f>SUM(Q50:Q51)</f>
        <v>22508.1</v>
      </c>
      <c r="R58" s="34">
        <f>SUM(R21:R22)</f>
        <v>75000</v>
      </c>
      <c r="S58" s="34">
        <f>SUM(S44:S53)</f>
        <v>10318.58</v>
      </c>
      <c r="T58" s="34">
        <f>SUM(T44:T55)</f>
        <v>430.44</v>
      </c>
      <c r="U58" s="34">
        <f>SUM(U44:U55)</f>
        <v>126574.9058012008</v>
      </c>
      <c r="V58" s="34">
        <f>SUM(V44:V57)</f>
        <v>7475</v>
      </c>
      <c r="W58" s="34">
        <f>SUM(W56:W57)</f>
        <v>8750</v>
      </c>
      <c r="X58" s="34">
        <f>SUM(X6:X18)</f>
        <v>41625</v>
      </c>
      <c r="Y58" s="65"/>
    </row>
    <row r="59" spans="1:25" s="9" customFormat="1" ht="16.5" x14ac:dyDescent="0.3">
      <c r="A59" s="21"/>
      <c r="B59" s="21"/>
      <c r="C59" s="22"/>
      <c r="D59" s="22"/>
      <c r="E59" s="22"/>
      <c r="F59" s="22"/>
      <c r="G59" s="2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4"/>
    </row>
    <row r="60" spans="1:25" s="9" customFormat="1" ht="16.5" x14ac:dyDescent="0.3">
      <c r="A60" s="17" t="s">
        <v>106</v>
      </c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</row>
    <row r="61" spans="1:25" s="9" customFormat="1" ht="16.5" hidden="1" x14ac:dyDescent="0.3">
      <c r="A61" s="17" t="s">
        <v>107</v>
      </c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</row>
    <row r="62" spans="1:25" s="9" customFormat="1" ht="16.5" hidden="1" x14ac:dyDescent="0.3">
      <c r="A62" s="17" t="s">
        <v>108</v>
      </c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</row>
    <row r="63" spans="1:25" ht="15" hidden="1" x14ac:dyDescent="0.25">
      <c r="A63" s="17" t="s">
        <v>109</v>
      </c>
    </row>
    <row r="64" spans="1:25" ht="15" hidden="1" x14ac:dyDescent="0.25">
      <c r="A64" s="21" t="s">
        <v>110</v>
      </c>
    </row>
    <row r="65" spans="1:1" ht="15" hidden="1" x14ac:dyDescent="0.25">
      <c r="A65" s="17" t="s">
        <v>111</v>
      </c>
    </row>
    <row r="66" spans="1:1" ht="15" hidden="1" x14ac:dyDescent="0.25">
      <c r="A66" s="21" t="s">
        <v>110</v>
      </c>
    </row>
    <row r="67" spans="1:1" ht="15" hidden="1" x14ac:dyDescent="0.25">
      <c r="A67" s="17" t="s">
        <v>112</v>
      </c>
    </row>
    <row r="68" spans="1:1" ht="15" hidden="1" x14ac:dyDescent="0.25">
      <c r="A68" s="21" t="s">
        <v>113</v>
      </c>
    </row>
    <row r="69" spans="1:1" ht="15" hidden="1" x14ac:dyDescent="0.25">
      <c r="A69" s="17" t="s">
        <v>114</v>
      </c>
    </row>
    <row r="70" spans="1:1" ht="15" hidden="1" x14ac:dyDescent="0.25">
      <c r="A70" s="21" t="s">
        <v>115</v>
      </c>
    </row>
    <row r="71" spans="1:1" ht="16.5" hidden="1" customHeight="1" x14ac:dyDescent="0.25">
      <c r="A71" s="17" t="s">
        <v>116</v>
      </c>
    </row>
    <row r="72" spans="1:1" ht="15" hidden="1" x14ac:dyDescent="0.25">
      <c r="A72" s="21" t="s">
        <v>117</v>
      </c>
    </row>
    <row r="73" spans="1:1" ht="15" hidden="1" x14ac:dyDescent="0.25">
      <c r="A73" s="17" t="s">
        <v>118</v>
      </c>
    </row>
    <row r="74" spans="1:1" ht="15" hidden="1" x14ac:dyDescent="0.25">
      <c r="A74" s="21" t="s">
        <v>119</v>
      </c>
    </row>
    <row r="75" spans="1:1" ht="15" hidden="1" x14ac:dyDescent="0.25">
      <c r="A75" s="17" t="s">
        <v>120</v>
      </c>
    </row>
    <row r="76" spans="1:1" ht="15" hidden="1" x14ac:dyDescent="0.25">
      <c r="A76" s="21" t="s">
        <v>117</v>
      </c>
    </row>
    <row r="77" spans="1:1" ht="15" hidden="1" x14ac:dyDescent="0.25">
      <c r="A77" s="17" t="s">
        <v>121</v>
      </c>
    </row>
    <row r="78" spans="1:1" ht="15" hidden="1" x14ac:dyDescent="0.25">
      <c r="A78" s="21" t="s">
        <v>122</v>
      </c>
    </row>
    <row r="79" spans="1:1" ht="15" hidden="1" x14ac:dyDescent="0.25">
      <c r="A79" s="17" t="s">
        <v>123</v>
      </c>
    </row>
    <row r="80" spans="1:1" ht="15" hidden="1" x14ac:dyDescent="0.25">
      <c r="A80" s="21" t="s">
        <v>124</v>
      </c>
    </row>
    <row r="81" spans="1:1" ht="15" hidden="1" x14ac:dyDescent="0.25">
      <c r="A81" s="17" t="s">
        <v>125</v>
      </c>
    </row>
    <row r="82" spans="1:1" ht="15" hidden="1" x14ac:dyDescent="0.25">
      <c r="A82" s="21" t="s">
        <v>122</v>
      </c>
    </row>
    <row r="83" spans="1:1" ht="15" hidden="1" x14ac:dyDescent="0.25">
      <c r="A83" s="17" t="s">
        <v>126</v>
      </c>
    </row>
    <row r="84" spans="1:1" ht="15" hidden="1" x14ac:dyDescent="0.25">
      <c r="A84" s="21" t="s">
        <v>122</v>
      </c>
    </row>
    <row r="85" spans="1:1" ht="15" hidden="1" x14ac:dyDescent="0.25">
      <c r="A85" s="17" t="s">
        <v>127</v>
      </c>
    </row>
    <row r="86" spans="1:1" ht="15" hidden="1" x14ac:dyDescent="0.25">
      <c r="A86" s="21" t="s">
        <v>128</v>
      </c>
    </row>
    <row r="87" spans="1:1" ht="15" hidden="1" x14ac:dyDescent="0.25">
      <c r="A87" s="17" t="s">
        <v>129</v>
      </c>
    </row>
    <row r="88" spans="1:1" ht="15" hidden="1" x14ac:dyDescent="0.25">
      <c r="A88" s="21" t="s">
        <v>122</v>
      </c>
    </row>
    <row r="89" spans="1:1" ht="15" hidden="1" x14ac:dyDescent="0.25">
      <c r="A89" s="17" t="s">
        <v>130</v>
      </c>
    </row>
    <row r="90" spans="1:1" ht="15" hidden="1" x14ac:dyDescent="0.25">
      <c r="A90" s="21" t="s">
        <v>122</v>
      </c>
    </row>
    <row r="91" spans="1:1" ht="15" x14ac:dyDescent="0.25">
      <c r="A91" s="17" t="s">
        <v>145</v>
      </c>
    </row>
    <row r="92" spans="1:1" ht="15" x14ac:dyDescent="0.25">
      <c r="A92" s="21" t="s">
        <v>144</v>
      </c>
    </row>
    <row r="98" spans="1:1" ht="16.5" x14ac:dyDescent="0.3">
      <c r="A98" s="9" t="s">
        <v>131</v>
      </c>
    </row>
    <row r="99" spans="1:1" ht="16.5" x14ac:dyDescent="0.3">
      <c r="A99" s="60" t="s">
        <v>132</v>
      </c>
    </row>
    <row r="100" spans="1:1" ht="16.5" x14ac:dyDescent="0.3">
      <c r="A100" s="9" t="s">
        <v>133</v>
      </c>
    </row>
    <row r="101" spans="1:1" ht="16.5" x14ac:dyDescent="0.3">
      <c r="A101" s="60" t="s">
        <v>134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45" t="s">
        <v>135</v>
      </c>
      <c r="C1" s="45"/>
      <c r="D1" s="49"/>
      <c r="E1" s="49"/>
      <c r="F1" s="49"/>
    </row>
    <row r="2" spans="2:6" x14ac:dyDescent="0.2">
      <c r="B2" s="45" t="s">
        <v>136</v>
      </c>
      <c r="C2" s="45"/>
      <c r="D2" s="49"/>
      <c r="E2" s="49"/>
      <c r="F2" s="49"/>
    </row>
    <row r="3" spans="2:6" x14ac:dyDescent="0.2">
      <c r="B3" s="46"/>
      <c r="C3" s="46"/>
      <c r="D3" s="50"/>
      <c r="E3" s="50"/>
      <c r="F3" s="50"/>
    </row>
    <row r="4" spans="2:6" ht="38.25" x14ac:dyDescent="0.2">
      <c r="B4" s="46" t="s">
        <v>137</v>
      </c>
      <c r="C4" s="46"/>
      <c r="D4" s="50"/>
      <c r="E4" s="50"/>
      <c r="F4" s="50"/>
    </row>
    <row r="5" spans="2:6" x14ac:dyDescent="0.2">
      <c r="B5" s="46"/>
      <c r="C5" s="46"/>
      <c r="D5" s="50"/>
      <c r="E5" s="50"/>
      <c r="F5" s="50"/>
    </row>
    <row r="6" spans="2:6" ht="38.25" x14ac:dyDescent="0.2">
      <c r="B6" s="45" t="s">
        <v>138</v>
      </c>
      <c r="C6" s="45"/>
      <c r="D6" s="49"/>
      <c r="E6" s="49" t="s">
        <v>139</v>
      </c>
      <c r="F6" s="49" t="s">
        <v>140</v>
      </c>
    </row>
    <row r="7" spans="2:6" ht="13.5" thickBot="1" x14ac:dyDescent="0.25">
      <c r="B7" s="46"/>
      <c r="C7" s="46"/>
      <c r="D7" s="50"/>
      <c r="E7" s="50"/>
      <c r="F7" s="50"/>
    </row>
    <row r="8" spans="2:6" ht="51.75" thickBot="1" x14ac:dyDescent="0.25">
      <c r="B8" s="47" t="s">
        <v>141</v>
      </c>
      <c r="C8" s="48"/>
      <c r="D8" s="51"/>
      <c r="E8" s="51">
        <v>1</v>
      </c>
      <c r="F8" s="52" t="s">
        <v>142</v>
      </c>
    </row>
    <row r="9" spans="2:6" x14ac:dyDescent="0.2">
      <c r="B9" s="46"/>
      <c r="C9" s="46"/>
      <c r="D9" s="50"/>
      <c r="E9" s="50"/>
      <c r="F9" s="50"/>
    </row>
    <row r="10" spans="2:6" x14ac:dyDescent="0.2">
      <c r="B10" s="46"/>
      <c r="C10" s="46"/>
      <c r="D10" s="50"/>
      <c r="E10" s="50"/>
      <c r="F10" s="5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8e5083-a46f-4766-8e64-ee827b9e16b3" xsi:nil="true"/>
    <lcf76f155ced4ddcb4097134ff3c332f xmlns="e12619c7-9a19-4dc6-ad29-a355e3b803fe">
      <Terms xmlns="http://schemas.microsoft.com/office/infopath/2007/PartnerControls"/>
    </lcf76f155ced4ddcb4097134ff3c332f>
    <riin xmlns="e12619c7-9a19-4dc6-ad29-a355e3b803fe">
      <UserInfo>
        <DisplayName/>
        <AccountId xsi:nil="true"/>
        <AccountType/>
      </UserInfo>
    </riin>
    <txcs xmlns="e12619c7-9a19-4dc6-ad29-a355e3b803fe" xsi:nil="true"/>
    <_ip_UnifiedCompliancePolicyUIAction xmlns="http://schemas.microsoft.com/sharepoint/v3" xsi:nil="true"/>
    <DateReceived xmlns="e12619c7-9a19-4dc6-ad29-a355e3b803fe">2026-03-30T19:10:09+00:00</DateReceived>
    <InvoiceAmount xmlns="e12619c7-9a19-4dc6-ad29-a355e3b803fe" xsi:nil="true"/>
    <Date_x002f_Time xmlns="e12619c7-9a19-4dc6-ad29-a355e3b803fe" xsi:nil="true"/>
    <_ip_UnifiedCompliancePolicyProperties xmlns="http://schemas.microsoft.com/sharepoint/v3" xsi:nil="true"/>
    <Comments2 xmlns="e12619c7-9a19-4dc6-ad29-a355e3b803fe" xsi:nil="true"/>
    <stbb xmlns="e12619c7-9a19-4dc6-ad29-a355e3b803fe">
      <UserInfo>
        <DisplayName/>
        <AccountId xsi:nil="true"/>
        <AccountType/>
      </UserInfo>
    </stbb>
    <APassignment xmlns="e12619c7-9a19-4dc6-ad29-a355e3b803fe">
      <UserInfo>
        <DisplayName/>
        <AccountId xsi:nil="true"/>
        <AccountType/>
      </UserInfo>
    </APassignment>
    <Person xmlns="e12619c7-9a19-4dc6-ad29-a355e3b803fe">
      <UserInfo>
        <DisplayName/>
        <AccountId xsi:nil="true"/>
        <AccountType/>
      </UserInfo>
    </Person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27" ma:contentTypeDescription="Create a new document." ma:contentTypeScope="" ma:versionID="a8d90c32726e812adba1ee867bcbb985">
  <xsd:schema xmlns:xsd="http://www.w3.org/2001/XMLSchema" xmlns:xs="http://www.w3.org/2001/XMLSchema" xmlns:p="http://schemas.microsoft.com/office/2006/metadata/properties" xmlns:ns1="http://schemas.microsoft.com/sharepoint/v3" xmlns:ns2="338e5083-a46f-4766-8e64-ee827b9e16b3" xmlns:ns3="e12619c7-9a19-4dc6-ad29-a355e3b803fe" targetNamespace="http://schemas.microsoft.com/office/2006/metadata/properties" ma:root="true" ma:fieldsID="ac79953502ce65f9469cb6a0a844c063" ns1:_="" ns2:_="" ns3:_="">
    <xsd:import namespace="http://schemas.microsoft.com/sharepoint/v3"/>
    <xsd:import namespace="338e5083-a46f-4766-8e64-ee827b9e16b3"/>
    <xsd:import namespace="e12619c7-9a19-4dc6-ad29-a355e3b803f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Date_x002f_Time" minOccurs="0"/>
                <xsd:element ref="ns3:Person" minOccurs="0"/>
                <xsd:element ref="ns3:APassignment" minOccurs="0"/>
                <xsd:element ref="ns3:riin" minOccurs="0"/>
                <xsd:element ref="ns3:DateReceived" minOccurs="0"/>
                <xsd:element ref="ns3:txcs" minOccurs="0"/>
                <xsd:element ref="ns3:InvoiceAmount" minOccurs="0"/>
                <xsd:element ref="ns3:Comments2" minOccurs="0"/>
                <xsd:element ref="ns3:stbb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31" nillable="true" ma:displayName="Taxonomy Catch All Column" ma:hidden="true" ma:list="{c8444cb7-0e4e-46b3-8118-3c23f9e04694}" ma:internalName="TaxCatchAll" ma:showField="CatchAllData" ma:web="338e5083-a46f-4766-8e64-ee827b9e1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_x002f_Time" ma:index="20" nillable="true" ma:displayName="Date / Time" ma:format="DateOnly" ma:internalName="Date_x002f_Time">
      <xsd:simpleType>
        <xsd:restriction base="dms:DateTime"/>
      </xsd:simpleType>
    </xsd:element>
    <xsd:element name="Person" ma:index="21" nillable="true" ma:displayName="Person" ma:format="Dropdown" ma:list="UserInfo" ma:SharePointGroup="0" ma:internalName="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Passignment" ma:index="22" nillable="true" ma:displayName="AP assignment" ma:description="Select AP contact to be assigned to this item. " ma:format="Dropdown" ma:list="UserInfo" ma:SharePointGroup="0" ma:internalName="APassignmen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iin" ma:index="23" nillable="true" ma:displayName="Comments" ma:list="UserInfo" ma:internalName="rii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ateReceived" ma:index="24" nillable="true" ma:displayName="Date Received" ma:default="[today]" ma:description="STAMP DATE / Date Received" ma:format="DateOnly" ma:internalName="DateReceived">
      <xsd:simpleType>
        <xsd:restriction base="dms:DateTime"/>
      </xsd:simpleType>
    </xsd:element>
    <xsd:element name="txcs" ma:index="25" nillable="true" ma:displayName="VENDOR" ma:internalName="txcs">
      <xsd:simpleType>
        <xsd:restriction base="dms:Text"/>
      </xsd:simpleType>
    </xsd:element>
    <xsd:element name="InvoiceAmount" ma:index="26" nillable="true" ma:displayName="Invoice Amount" ma:decimals="2" ma:format="$123,456.00 (United States)" ma:LCID="1033" ma:internalName="InvoiceAmount">
      <xsd:simpleType>
        <xsd:restriction base="dms:Currency"/>
      </xsd:simpleType>
    </xsd:element>
    <xsd:element name="Comments2" ma:index="27" nillable="true" ma:displayName="Comments2" ma:internalName="Comments2">
      <xsd:simpleType>
        <xsd:restriction base="dms:Note">
          <xsd:maxLength value="255"/>
        </xsd:restriction>
      </xsd:simpleType>
    </xsd:element>
    <xsd:element name="stbb" ma:index="28" nillable="true" ma:displayName="Person or Group" ma:list="UserInfo" ma:internalName="stbb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30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3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3D3A88-CA67-4D6D-94FC-FD940AD357F5}"/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2026-03-30T18:49:53Z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  <property fmtid="{D5CDD505-2E9C-101B-9397-08002B2CF9AE}" pid="3" name="MediaServiceImageTags">
    <vt:lpwstr/>
  </property>
</Properties>
</file>