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55848A83-4566-4D7F-8C5D-02DE82FB44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1" i="2" l="1"/>
  <c r="S20" i="2"/>
  <c r="R52" i="2"/>
  <c r="S50" i="2"/>
  <c r="S49" i="2"/>
  <c r="Q52" i="2"/>
  <c r="S17" i="2"/>
  <c r="S16" i="2"/>
  <c r="S15" i="2"/>
  <c r="S14" i="2"/>
  <c r="P52" i="2"/>
  <c r="S45" i="2"/>
  <c r="S47" i="2"/>
  <c r="O46" i="2"/>
  <c r="S46" i="2" s="1"/>
  <c r="O44" i="2"/>
  <c r="O52" i="2" s="1"/>
  <c r="N52" i="2"/>
  <c r="S9" i="2"/>
  <c r="S10" i="2"/>
  <c r="S11" i="2"/>
  <c r="S12" i="2"/>
  <c r="S13" i="2"/>
  <c r="S8" i="2"/>
  <c r="S26" i="2"/>
  <c r="M52" i="2"/>
  <c r="S27" i="2"/>
  <c r="L52" i="2"/>
  <c r="K52" i="2"/>
  <c r="S32" i="2"/>
  <c r="J52" i="2"/>
  <c r="H38" i="2"/>
  <c r="H52" i="2" s="1"/>
  <c r="S48" i="2"/>
  <c r="S44" i="2" l="1"/>
  <c r="I52" i="2"/>
  <c r="S51" i="2"/>
</calcChain>
</file>

<file path=xl/sharedStrings.xml><?xml version="1.0" encoding="utf-8"?>
<sst xmlns="http://schemas.openxmlformats.org/spreadsheetml/2006/main" count="193" uniqueCount="115">
  <si>
    <t xml:space="preserve"> </t>
  </si>
  <si>
    <t>ONE STOP CAREER CENTERS</t>
  </si>
  <si>
    <t>HAMPDEN REB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</si>
  <si>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</si>
  <si>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</si>
  <si>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</si>
  <si>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</si>
  <si>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</si>
  <si>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</si>
  <si>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</si>
  <si>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</si>
  <si>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</si>
  <si>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</si>
  <si>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</si>
  <si>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</si>
  <si>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</si>
  <si>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</si>
  <si>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</si>
  <si>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</si>
  <si>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</si>
  <si>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TOTAL</t>
  </si>
  <si>
    <t>MMARS DOCUMENT ID</t>
  </si>
  <si>
    <t>CT EOL 26CCHAMPWIA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</si>
  <si>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</si>
  <si>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</si>
  <si>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</si>
  <si>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</si>
  <si>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</si>
  <si>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</si>
  <si>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</si>
  <si>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</si>
  <si>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</si>
  <si>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</si>
  <si>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</si>
  <si>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</si>
  <si>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</si>
  <si>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</si>
  <si>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26CCHAMPSOSWTF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</si>
  <si>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</si>
  <si>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</si>
  <si>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</si>
  <si>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</si>
  <si>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</si>
  <si>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</si>
  <si>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</si>
  <si>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</si>
  <si>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</si>
  <si>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</si>
  <si>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26CCHAMPVETSUI</t>
  </si>
  <si>
    <t>JVSG</t>
  </si>
  <si>
    <t>FVETS2025</t>
  </si>
  <si>
    <t>7002-6628</t>
  </si>
  <si>
    <t>K109</t>
  </si>
  <si>
    <t>DV35786-21-55-5-25</t>
  </si>
  <si>
    <t>CT EOL 26CCHAMPNEGREA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</si>
  <si>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</si>
  <si>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</si>
  <si>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</si>
  <si>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</si>
  <si>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</si>
  <si>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</si>
  <si>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26CCHAMPWP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</si>
  <si>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</si>
  <si>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</si>
  <si>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</si>
  <si>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</si>
  <si>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</si>
  <si>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</si>
  <si>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</si>
  <si>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</si>
  <si>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</si>
  <si>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</si>
  <si>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</si>
  <si>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</si>
  <si>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</si>
  <si>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</si>
  <si>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</si>
  <si>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</si>
  <si>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</si>
  <si>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</si>
  <si>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</si>
  <si>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</si>
  <si>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</si>
  <si>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</si>
  <si>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</si>
  <si>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</si>
  <si>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</si>
  <si>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</si>
  <si>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</si>
  <si>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</si>
  <si>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</si>
  <si>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</si>
  <si>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</si>
  <si>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</si>
  <si>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</si>
  <si>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</si>
  <si>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</si>
  <si>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VENDOR CUSTOMER CODE</t>
  </si>
  <si>
    <t>VC6000227012</t>
  </si>
  <si>
    <t>UEI #</t>
  </si>
  <si>
    <t>K2VQNMQHQTK6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</si>
  <si>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</si>
  <si>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</si>
  <si>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</si>
  <si>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</si>
  <si>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</si>
  <si>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</si>
  <si>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</si>
  <si>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</si>
  <si>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BUDGET #9 FY26</t>
  </si>
  <si>
    <t>TO ADD FUNDS FOR GATEWAY YOUTH PILOT</t>
  </si>
  <si>
    <t>BUDGET #9 FY26 DEC 4 2025</t>
  </si>
  <si>
    <t>FWIAYTH25</t>
  </si>
  <si>
    <t>JULY 1, 2026-SEPT 30, 2026</t>
  </si>
  <si>
    <r>
      <t xml:space="preserve">Gateway Youth Pilot </t>
    </r>
    <r>
      <rPr>
        <b/>
        <sz val="11"/>
        <color rgb="FFFF0000"/>
        <rFont val="Book Antiqua"/>
        <family val="1"/>
      </rPr>
      <t xml:space="preserve"> (SERVICE DATES: OCT 1 2025-SEPT 30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</si>
</sst>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9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3" fontId="7" fillId="0" borderId="0" xfId="0" applyNumberFormat="1" applyFont="1"/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/>
    <xf numFmtId="0" fontId="13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 wrapText="1" readingOrder="1"/>
    </xf>
    <xf numFmtId="0" fontId="18" fillId="0" borderId="11" xfId="0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4"/>
  <sheetViews>
    <sheetView tabSelected="1" topLeftCell="A4" zoomScale="110" zoomScaleNormal="110" workbookViewId="0">
      <selection activeCell="B75" sqref="B75"/>
    </sheetView>
  </sheetViews>
  <sheetFormatPr defaultColWidth="9.28515625" defaultRowHeight="13.5" x14ac:dyDescent="0.25"/>
  <cols>
    <col min="1" max="1" width="65.42578125" style="3" customWidth="1"/>
    <col min="2" max="2" width="32.5703125" style="3" customWidth="1"/>
    <col min="3" max="3" width="16" style="2" customWidth="1"/>
    <col min="4" max="4" width="12.7109375" style="2" customWidth="1"/>
    <col min="5" max="5" width="11.42578125" style="2" customWidth="1"/>
    <col min="6" max="6" width="9.28515625" style="2" customWidth="1"/>
    <col min="7" max="7" width="23.140625" style="2" customWidth="1"/>
    <col min="8" max="10" width="19.7109375" style="2" hidden="1" customWidth="1"/>
    <col min="11" max="12" width="18" style="2" hidden="1" customWidth="1"/>
    <col min="13" max="17" width="22.42578125" style="2" hidden="1" customWidth="1"/>
    <col min="18" max="18" width="22.42578125" style="2" customWidth="1"/>
    <col min="19" max="19" width="13.85546875" style="3" hidden="1" customWidth="1"/>
    <col min="20" max="20" width="13.7109375" style="3" bestFit="1" customWidth="1"/>
    <col min="21" max="21" width="7.7109375" style="3" bestFit="1" customWidth="1"/>
    <col min="22" max="16384" width="9.28515625" style="3"/>
  </cols>
  <sheetData>
    <row r="1" spans="1:19" ht="20.25" x14ac:dyDescent="0.3">
      <c r="A1" s="3" t="s">
        <v>0</v>
      </c>
      <c r="B1" s="83" t="s">
        <v>1</v>
      </c>
      <c r="C1" s="84"/>
      <c r="D1" s="84"/>
      <c r="E1" s="84"/>
      <c r="F1" s="84"/>
      <c r="G1" s="84"/>
      <c r="H1" s="84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19" ht="20.25" x14ac:dyDescent="0.3">
      <c r="B2" s="79"/>
      <c r="C2" s="79"/>
      <c r="D2" s="79"/>
      <c r="E2" s="6"/>
      <c r="F2" s="6"/>
      <c r="G2" s="6"/>
    </row>
    <row r="3" spans="1:19" ht="20.25" x14ac:dyDescent="0.3">
      <c r="A3" s="4" t="s">
        <v>2</v>
      </c>
      <c r="B3" s="79" t="s">
        <v>3</v>
      </c>
      <c r="C3" s="1"/>
    </row>
    <row r="4" spans="1:19" ht="21" thickBot="1" x14ac:dyDescent="0.35">
      <c r="A4" s="4"/>
      <c r="B4" s="5"/>
      <c r="C4" s="1"/>
    </row>
    <row r="5" spans="1:19" s="9" customFormat="1" ht="30.75" thickBot="1" x14ac:dyDescent="0.35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54" t="s">
        <v>9</v>
      </c>
      <c r="H5" s="8" t="s">
        <v>10</v>
      </c>
      <c r="I5" s="54" t="s">
        <v>11</v>
      </c>
      <c r="J5" s="75" t="s">
        <v>12</v>
      </c>
      <c r="K5" s="75" t="s">
        <v>13</v>
      </c>
      <c r="L5" s="75" t="s">
        <v>14</v>
      </c>
      <c r="M5" s="75" t="s">
        <v>15</v>
      </c>
      <c r="N5" s="75" t="s">
        <v>16</v>
      </c>
      <c r="O5" s="75" t="s">
        <v>17</v>
      </c>
      <c r="P5" s="75" t="s">
        <v>18</v>
      </c>
      <c r="Q5" s="31" t="s">
        <v>19</v>
      </c>
      <c r="R5" s="31" t="s">
        <v>109</v>
      </c>
      <c r="S5" s="26" t="s">
        <v>20</v>
      </c>
    </row>
    <row r="6" spans="1:19" s="9" customFormat="1" ht="16.5" x14ac:dyDescent="0.3">
      <c r="A6" s="8" t="s">
        <v>21</v>
      </c>
      <c r="B6" s="8"/>
      <c r="C6" s="8"/>
      <c r="D6" s="8"/>
      <c r="E6" s="8"/>
      <c r="F6" s="8"/>
      <c r="G6" s="8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26"/>
    </row>
    <row r="7" spans="1:19" s="9" customFormat="1" ht="16.5" x14ac:dyDescent="0.3">
      <c r="A7" s="14" t="s">
        <v>22</v>
      </c>
      <c r="B7" s="8"/>
      <c r="C7" s="8"/>
      <c r="D7" s="8"/>
      <c r="E7" s="8"/>
      <c r="F7" s="8"/>
      <c r="G7" s="8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65"/>
    </row>
    <row r="8" spans="1:19" s="9" customFormat="1" ht="16.5" hidden="1" x14ac:dyDescent="0.3">
      <c r="A8" s="55" t="s">
        <v>23</v>
      </c>
      <c r="B8" s="15" t="s">
        <v>24</v>
      </c>
      <c r="C8" s="63" t="s">
        <v>25</v>
      </c>
      <c r="D8" s="13" t="s">
        <v>26</v>
      </c>
      <c r="E8" s="13">
        <v>6501</v>
      </c>
      <c r="F8" s="15">
        <v>17.259</v>
      </c>
      <c r="G8" s="64" t="s">
        <v>27</v>
      </c>
      <c r="H8" s="31"/>
      <c r="I8" s="31"/>
      <c r="J8" s="31"/>
      <c r="K8" s="31"/>
      <c r="L8" s="31"/>
      <c r="M8" s="31"/>
      <c r="N8" s="31">
        <v>1672881</v>
      </c>
      <c r="O8" s="31"/>
      <c r="P8" s="31"/>
      <c r="Q8" s="31"/>
      <c r="R8" s="31"/>
      <c r="S8" s="65">
        <f>N8</f>
        <v>1672881</v>
      </c>
    </row>
    <row r="9" spans="1:19" s="9" customFormat="1" ht="16.5" hidden="1" x14ac:dyDescent="0.3">
      <c r="A9" s="55" t="s">
        <v>23</v>
      </c>
      <c r="B9" s="15" t="s">
        <v>28</v>
      </c>
      <c r="C9" s="63" t="s">
        <v>25</v>
      </c>
      <c r="D9" s="13" t="s">
        <v>26</v>
      </c>
      <c r="E9" s="13">
        <v>6501</v>
      </c>
      <c r="F9" s="15">
        <v>17.259</v>
      </c>
      <c r="G9" s="64" t="s">
        <v>27</v>
      </c>
      <c r="H9" s="31"/>
      <c r="I9" s="31"/>
      <c r="J9" s="31"/>
      <c r="K9" s="31"/>
      <c r="L9" s="31"/>
      <c r="M9" s="31"/>
      <c r="N9" s="31">
        <v>1</v>
      </c>
      <c r="O9" s="31"/>
      <c r="P9" s="31"/>
      <c r="Q9" s="31"/>
      <c r="R9" s="31"/>
      <c r="S9" s="65">
        <f t="shared" ref="S9:S13" si="0">N9</f>
        <v>1</v>
      </c>
    </row>
    <row r="10" spans="1:19" s="9" customFormat="1" ht="16.5" hidden="1" x14ac:dyDescent="0.3">
      <c r="A10" s="18" t="s">
        <v>29</v>
      </c>
      <c r="B10" s="15" t="s">
        <v>24</v>
      </c>
      <c r="C10" s="63" t="s">
        <v>30</v>
      </c>
      <c r="D10" s="14" t="s">
        <v>31</v>
      </c>
      <c r="E10" s="14">
        <v>6502</v>
      </c>
      <c r="F10" s="14">
        <v>17.257999999999999</v>
      </c>
      <c r="G10" s="64" t="s">
        <v>27</v>
      </c>
      <c r="H10" s="31"/>
      <c r="I10" s="31"/>
      <c r="J10" s="31"/>
      <c r="K10" s="31"/>
      <c r="L10" s="31"/>
      <c r="M10" s="31"/>
      <c r="N10" s="31">
        <v>301336</v>
      </c>
      <c r="O10" s="31"/>
      <c r="P10" s="31"/>
      <c r="Q10" s="31"/>
      <c r="R10" s="31"/>
      <c r="S10" s="65">
        <f t="shared" si="0"/>
        <v>301336</v>
      </c>
    </row>
    <row r="11" spans="1:19" s="9" customFormat="1" ht="16.5" hidden="1" x14ac:dyDescent="0.3">
      <c r="A11" s="18" t="s">
        <v>29</v>
      </c>
      <c r="B11" s="15" t="s">
        <v>28</v>
      </c>
      <c r="C11" s="63" t="s">
        <v>30</v>
      </c>
      <c r="D11" s="14" t="s">
        <v>31</v>
      </c>
      <c r="E11" s="14">
        <v>6502</v>
      </c>
      <c r="F11" s="14">
        <v>17.257999999999999</v>
      </c>
      <c r="G11" s="64" t="s">
        <v>27</v>
      </c>
      <c r="H11" s="31"/>
      <c r="I11" s="31"/>
      <c r="J11" s="31"/>
      <c r="K11" s="31"/>
      <c r="L11" s="31"/>
      <c r="M11" s="31"/>
      <c r="N11" s="31">
        <v>1</v>
      </c>
      <c r="O11" s="31"/>
      <c r="P11" s="31"/>
      <c r="Q11" s="31"/>
      <c r="R11" s="31"/>
      <c r="S11" s="65">
        <f t="shared" si="0"/>
        <v>1</v>
      </c>
    </row>
    <row r="12" spans="1:19" s="9" customFormat="1" ht="33" hidden="1" x14ac:dyDescent="0.3">
      <c r="A12" s="30" t="s">
        <v>32</v>
      </c>
      <c r="B12" s="15" t="s">
        <v>24</v>
      </c>
      <c r="C12" s="63" t="s">
        <v>33</v>
      </c>
      <c r="D12" s="14" t="s">
        <v>34</v>
      </c>
      <c r="E12" s="14">
        <v>6503</v>
      </c>
      <c r="F12" s="14">
        <v>17.277999999999999</v>
      </c>
      <c r="G12" s="64" t="s">
        <v>27</v>
      </c>
      <c r="H12" s="31"/>
      <c r="I12" s="31"/>
      <c r="J12" s="31"/>
      <c r="K12" s="31"/>
      <c r="L12" s="31"/>
      <c r="M12" s="31"/>
      <c r="N12" s="31">
        <v>159754</v>
      </c>
      <c r="O12" s="31"/>
      <c r="P12" s="31"/>
      <c r="Q12" s="31"/>
      <c r="R12" s="31"/>
      <c r="S12" s="65">
        <f t="shared" si="0"/>
        <v>159754</v>
      </c>
    </row>
    <row r="13" spans="1:19" s="9" customFormat="1" ht="33" hidden="1" x14ac:dyDescent="0.3">
      <c r="A13" s="30" t="s">
        <v>32</v>
      </c>
      <c r="B13" s="15" t="s">
        <v>28</v>
      </c>
      <c r="C13" s="63" t="s">
        <v>33</v>
      </c>
      <c r="D13" s="14" t="s">
        <v>34</v>
      </c>
      <c r="E13" s="14">
        <v>6503</v>
      </c>
      <c r="F13" s="14">
        <v>17.277999999999999</v>
      </c>
      <c r="G13" s="64" t="s">
        <v>27</v>
      </c>
      <c r="H13" s="31"/>
      <c r="I13" s="31"/>
      <c r="J13" s="31"/>
      <c r="K13" s="31"/>
      <c r="L13" s="31"/>
      <c r="M13" s="31"/>
      <c r="N13" s="31">
        <v>1</v>
      </c>
      <c r="O13" s="31"/>
      <c r="P13" s="31"/>
      <c r="Q13" s="31"/>
      <c r="R13" s="31"/>
      <c r="S13" s="65">
        <f t="shared" si="0"/>
        <v>1</v>
      </c>
    </row>
    <row r="14" spans="1:19" s="9" customFormat="1" ht="16.5" hidden="1" x14ac:dyDescent="0.3">
      <c r="A14" s="18" t="s">
        <v>29</v>
      </c>
      <c r="B14" s="15" t="s">
        <v>24</v>
      </c>
      <c r="C14" s="63" t="s">
        <v>35</v>
      </c>
      <c r="D14" s="14" t="s">
        <v>31</v>
      </c>
      <c r="E14" s="14">
        <v>6502</v>
      </c>
      <c r="F14" s="14">
        <v>17.257999999999999</v>
      </c>
      <c r="G14" s="64" t="s">
        <v>27</v>
      </c>
      <c r="H14" s="31"/>
      <c r="I14" s="31"/>
      <c r="J14" s="31"/>
      <c r="K14" s="31"/>
      <c r="L14" s="31"/>
      <c r="M14" s="31"/>
      <c r="N14" s="31"/>
      <c r="O14" s="31"/>
      <c r="P14" s="31">
        <v>1247040</v>
      </c>
      <c r="Q14" s="31"/>
      <c r="R14" s="31"/>
      <c r="S14" s="65">
        <f>P14</f>
        <v>1247040</v>
      </c>
    </row>
    <row r="15" spans="1:19" s="9" customFormat="1" ht="16.5" hidden="1" x14ac:dyDescent="0.3">
      <c r="A15" s="18" t="s">
        <v>29</v>
      </c>
      <c r="B15" s="15" t="s">
        <v>28</v>
      </c>
      <c r="C15" s="63" t="s">
        <v>35</v>
      </c>
      <c r="D15" s="14" t="s">
        <v>31</v>
      </c>
      <c r="E15" s="14">
        <v>6502</v>
      </c>
      <c r="F15" s="14">
        <v>17.257999999999999</v>
      </c>
      <c r="G15" s="64" t="s">
        <v>27</v>
      </c>
      <c r="H15" s="31"/>
      <c r="I15" s="31"/>
      <c r="J15" s="31"/>
      <c r="K15" s="31"/>
      <c r="L15" s="31"/>
      <c r="M15" s="31"/>
      <c r="N15" s="31"/>
      <c r="O15" s="31"/>
      <c r="P15" s="31">
        <v>1</v>
      </c>
      <c r="Q15" s="31"/>
      <c r="R15" s="31"/>
      <c r="S15" s="65">
        <f>P15</f>
        <v>1</v>
      </c>
    </row>
    <row r="16" spans="1:19" s="9" customFormat="1" ht="16.5" hidden="1" x14ac:dyDescent="0.3">
      <c r="A16" s="30" t="s">
        <v>32</v>
      </c>
      <c r="B16" s="15" t="s">
        <v>24</v>
      </c>
      <c r="C16" s="63" t="s">
        <v>36</v>
      </c>
      <c r="D16" s="14" t="s">
        <v>34</v>
      </c>
      <c r="E16" s="14">
        <v>6503</v>
      </c>
      <c r="F16" s="14">
        <v>17.277999999999999</v>
      </c>
      <c r="G16" s="64" t="s">
        <v>27</v>
      </c>
      <c r="H16" s="31"/>
      <c r="I16" s="31"/>
      <c r="J16" s="31"/>
      <c r="K16" s="31"/>
      <c r="L16" s="31"/>
      <c r="M16" s="31"/>
      <c r="N16" s="31"/>
      <c r="O16" s="31"/>
      <c r="P16" s="31">
        <v>588688</v>
      </c>
      <c r="Q16" s="31"/>
      <c r="R16" s="31"/>
      <c r="S16" s="65">
        <f>P16</f>
        <v>588688</v>
      </c>
    </row>
    <row r="17" spans="1:19" s="9" customFormat="1" ht="16.5" hidden="1" x14ac:dyDescent="0.3">
      <c r="A17" s="30" t="s">
        <v>32</v>
      </c>
      <c r="B17" s="15" t="s">
        <v>28</v>
      </c>
      <c r="C17" s="63" t="s">
        <v>36</v>
      </c>
      <c r="D17" s="14" t="s">
        <v>34</v>
      </c>
      <c r="E17" s="14">
        <v>6503</v>
      </c>
      <c r="F17" s="14">
        <v>17.277999999999999</v>
      </c>
      <c r="G17" s="64" t="s">
        <v>27</v>
      </c>
      <c r="H17" s="31"/>
      <c r="I17" s="31"/>
      <c r="J17" s="31"/>
      <c r="K17" s="31"/>
      <c r="L17" s="31"/>
      <c r="M17" s="31"/>
      <c r="N17" s="31"/>
      <c r="O17" s="31"/>
      <c r="P17" s="31">
        <v>1</v>
      </c>
      <c r="Q17" s="31"/>
      <c r="R17" s="31"/>
      <c r="S17" s="65">
        <f>P17</f>
        <v>1</v>
      </c>
    </row>
    <row r="18" spans="1:19" s="9" customFormat="1" ht="16.5" hidden="1" x14ac:dyDescent="0.3">
      <c r="A18" s="30"/>
      <c r="B18" s="15"/>
      <c r="C18" s="63"/>
      <c r="D18" s="14"/>
      <c r="E18" s="14"/>
      <c r="F18" s="14"/>
      <c r="G18" s="64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65"/>
    </row>
    <row r="19" spans="1:19" s="9" customFormat="1" ht="16.5" x14ac:dyDescent="0.3">
      <c r="A19" s="30"/>
      <c r="B19" s="15"/>
      <c r="C19" s="63"/>
      <c r="D19" s="14"/>
      <c r="E19" s="14"/>
      <c r="F19" s="14"/>
      <c r="G19" s="64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65"/>
    </row>
    <row r="20" spans="1:19" s="9" customFormat="1" ht="30.75" x14ac:dyDescent="0.3">
      <c r="A20" s="38" t="s">
        <v>114</v>
      </c>
      <c r="B20" s="15" t="s">
        <v>24</v>
      </c>
      <c r="C20" s="63" t="s">
        <v>112</v>
      </c>
      <c r="D20" s="13" t="s">
        <v>26</v>
      </c>
      <c r="E20" s="14">
        <v>6407</v>
      </c>
      <c r="F20" s="15">
        <v>17.259</v>
      </c>
      <c r="G20" s="64" t="s">
        <v>27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5">
        <v>74999</v>
      </c>
      <c r="S20" s="65">
        <f>R20</f>
        <v>74999</v>
      </c>
    </row>
    <row r="21" spans="1:19" s="9" customFormat="1" ht="30.75" x14ac:dyDescent="0.3">
      <c r="A21" s="38" t="s">
        <v>114</v>
      </c>
      <c r="B21" s="15" t="s">
        <v>113</v>
      </c>
      <c r="C21" s="63" t="s">
        <v>112</v>
      </c>
      <c r="D21" s="13" t="s">
        <v>26</v>
      </c>
      <c r="E21" s="14">
        <v>6407</v>
      </c>
      <c r="F21" s="15">
        <v>17.259</v>
      </c>
      <c r="G21" s="64" t="s">
        <v>27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5">
        <v>1</v>
      </c>
      <c r="S21" s="65">
        <f>R21</f>
        <v>1</v>
      </c>
    </row>
    <row r="22" spans="1:19" s="9" customFormat="1" ht="17.25" thickBot="1" x14ac:dyDescent="0.35">
      <c r="A22" s="18"/>
      <c r="B22" s="15"/>
      <c r="C22" s="42"/>
      <c r="D22" s="43"/>
      <c r="E22" s="43"/>
      <c r="F22" s="44"/>
      <c r="G22" s="59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2"/>
    </row>
    <row r="23" spans="1:19" s="9" customFormat="1" ht="15.75" customHeight="1" x14ac:dyDescent="0.3">
      <c r="A23" s="30"/>
      <c r="B23" s="15"/>
      <c r="C23" s="14"/>
      <c r="D23" s="14"/>
      <c r="E23" s="15"/>
      <c r="F23" s="14"/>
      <c r="G23" s="14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2"/>
    </row>
    <row r="24" spans="1:19" s="9" customFormat="1" ht="16.5" hidden="1" x14ac:dyDescent="0.3">
      <c r="A24" s="8" t="s">
        <v>21</v>
      </c>
      <c r="B24" s="15"/>
      <c r="C24" s="14"/>
      <c r="D24" s="14"/>
      <c r="E24" s="15"/>
      <c r="F24" s="14"/>
      <c r="G24" s="14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2"/>
    </row>
    <row r="25" spans="1:19" s="9" customFormat="1" ht="16.5" hidden="1" x14ac:dyDescent="0.3">
      <c r="A25" s="14" t="s">
        <v>37</v>
      </c>
      <c r="B25" s="15"/>
      <c r="C25" s="14"/>
      <c r="D25" s="14"/>
      <c r="E25" s="15"/>
      <c r="F25" s="14"/>
      <c r="G25" s="1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2"/>
    </row>
    <row r="26" spans="1:19" s="9" customFormat="1" ht="16.5" hidden="1" x14ac:dyDescent="0.3">
      <c r="A26" s="18" t="s">
        <v>38</v>
      </c>
      <c r="B26" s="53" t="s">
        <v>39</v>
      </c>
      <c r="C26" s="56" t="s">
        <v>40</v>
      </c>
      <c r="D26" s="57" t="s">
        <v>41</v>
      </c>
      <c r="E26" s="56" t="s">
        <v>42</v>
      </c>
      <c r="F26" s="56" t="s">
        <v>43</v>
      </c>
      <c r="G26" s="14"/>
      <c r="H26" s="34"/>
      <c r="I26" s="34"/>
      <c r="J26" s="34"/>
      <c r="K26" s="34"/>
      <c r="L26" s="34"/>
      <c r="M26" s="34">
        <v>95000</v>
      </c>
      <c r="N26" s="34"/>
      <c r="O26" s="34"/>
      <c r="P26" s="34"/>
      <c r="Q26" s="34"/>
      <c r="R26" s="34"/>
      <c r="S26" s="32">
        <f>SUM(M26)</f>
        <v>95000</v>
      </c>
    </row>
    <row r="27" spans="1:19" s="9" customFormat="1" ht="16.5" hidden="1" x14ac:dyDescent="0.3">
      <c r="A27" s="36" t="s">
        <v>44</v>
      </c>
      <c r="B27" s="53" t="s">
        <v>39</v>
      </c>
      <c r="C27" s="76" t="s">
        <v>45</v>
      </c>
      <c r="D27" s="57" t="s">
        <v>46</v>
      </c>
      <c r="E27" s="57" t="s">
        <v>47</v>
      </c>
      <c r="F27" s="15" t="s">
        <v>43</v>
      </c>
      <c r="G27" s="14"/>
      <c r="H27" s="35"/>
      <c r="I27" s="35"/>
      <c r="J27" s="35"/>
      <c r="K27" s="35"/>
      <c r="L27" s="77">
        <v>855855.97</v>
      </c>
      <c r="M27" s="35"/>
      <c r="N27" s="35"/>
      <c r="O27" s="35"/>
      <c r="P27" s="35"/>
      <c r="Q27" s="35"/>
      <c r="R27" s="35"/>
      <c r="S27" s="32">
        <f>SUM(L27)</f>
        <v>855855.97</v>
      </c>
    </row>
    <row r="28" spans="1:19" s="9" customFormat="1" ht="17.25" hidden="1" thickBot="1" x14ac:dyDescent="0.35">
      <c r="A28" s="36"/>
      <c r="B28" s="53"/>
      <c r="C28" s="58"/>
      <c r="D28" s="57"/>
      <c r="E28" s="57"/>
      <c r="F28" s="15"/>
      <c r="G28" s="1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2"/>
    </row>
    <row r="29" spans="1:19" s="9" customFormat="1" ht="17.25" hidden="1" thickTop="1" x14ac:dyDescent="0.3">
      <c r="A29" s="38"/>
      <c r="B29" s="15"/>
      <c r="C29" s="27"/>
      <c r="D29" s="27"/>
      <c r="E29" s="27"/>
      <c r="F29" s="15"/>
      <c r="G29" s="1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2"/>
    </row>
    <row r="30" spans="1:19" s="9" customFormat="1" ht="16.5" hidden="1" x14ac:dyDescent="0.3">
      <c r="A30" s="8" t="s">
        <v>21</v>
      </c>
      <c r="B30" s="15"/>
      <c r="C30" s="27"/>
      <c r="D30" s="27"/>
      <c r="E30" s="27"/>
      <c r="F30" s="15"/>
      <c r="G30" s="1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65"/>
    </row>
    <row r="31" spans="1:19" s="9" customFormat="1" ht="16.5" hidden="1" x14ac:dyDescent="0.3">
      <c r="A31" s="14" t="s">
        <v>48</v>
      </c>
      <c r="B31" s="15"/>
      <c r="C31" s="27"/>
      <c r="D31" s="27"/>
      <c r="E31" s="27"/>
      <c r="F31" s="15"/>
      <c r="G31" s="1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65"/>
    </row>
    <row r="32" spans="1:19" s="9" customFormat="1" ht="16.5" hidden="1" x14ac:dyDescent="0.3">
      <c r="A32" s="38" t="s">
        <v>49</v>
      </c>
      <c r="B32" s="15" t="s">
        <v>39</v>
      </c>
      <c r="C32" s="27" t="s">
        <v>50</v>
      </c>
      <c r="D32" s="27" t="s">
        <v>51</v>
      </c>
      <c r="E32" s="29" t="s">
        <v>52</v>
      </c>
      <c r="F32" s="26">
        <v>17.800999999999998</v>
      </c>
      <c r="G32" s="64" t="s">
        <v>53</v>
      </c>
      <c r="H32" s="35"/>
      <c r="I32" s="35"/>
      <c r="J32" s="35">
        <v>27031</v>
      </c>
      <c r="K32" s="35">
        <v>3474.1392799999958</v>
      </c>
      <c r="L32" s="35"/>
      <c r="M32" s="35"/>
      <c r="N32" s="35"/>
      <c r="O32" s="35"/>
      <c r="P32" s="35"/>
      <c r="Q32" s="35"/>
      <c r="R32" s="35"/>
      <c r="S32" s="65">
        <f>SUM(J32:K32)</f>
        <v>30505.139279999996</v>
      </c>
    </row>
    <row r="33" spans="1:20" s="9" customFormat="1" ht="16.5" hidden="1" x14ac:dyDescent="0.3">
      <c r="A33" s="30"/>
      <c r="B33" s="15"/>
      <c r="C33" s="14"/>
      <c r="D33" s="14"/>
      <c r="E33" s="15"/>
      <c r="F33" s="14"/>
      <c r="G33" s="1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65"/>
    </row>
    <row r="34" spans="1:20" s="17" customFormat="1" ht="15" hidden="1" x14ac:dyDescent="0.25">
      <c r="A34" s="37"/>
      <c r="B34" s="15"/>
      <c r="C34" s="14"/>
      <c r="D34" s="14"/>
      <c r="E34" s="14"/>
      <c r="F34" s="14"/>
      <c r="G34" s="1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65"/>
    </row>
    <row r="35" spans="1:20" s="9" customFormat="1" ht="16.5" hidden="1" x14ac:dyDescent="0.3">
      <c r="A35" s="19"/>
      <c r="B35" s="10"/>
      <c r="C35" s="11"/>
      <c r="D35" s="11"/>
      <c r="E35" s="12"/>
      <c r="F35" s="13"/>
      <c r="G35" s="13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65"/>
    </row>
    <row r="36" spans="1:20" s="9" customFormat="1" ht="16.5" hidden="1" x14ac:dyDescent="0.3">
      <c r="A36" s="28" t="s">
        <v>21</v>
      </c>
      <c r="B36" s="15"/>
      <c r="C36" s="27"/>
      <c r="D36" s="27"/>
      <c r="E36" s="29"/>
      <c r="F36" s="14"/>
      <c r="G36" s="1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65"/>
    </row>
    <row r="37" spans="1:20" s="9" customFormat="1" ht="16.5" hidden="1" x14ac:dyDescent="0.3">
      <c r="A37" s="14" t="s">
        <v>54</v>
      </c>
      <c r="B37" s="15"/>
      <c r="C37" s="27"/>
      <c r="D37" s="27"/>
      <c r="E37" s="29"/>
      <c r="F37" s="14"/>
      <c r="G37" s="1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65"/>
    </row>
    <row r="38" spans="1:20" s="9" customFormat="1" ht="16.5" hidden="1" x14ac:dyDescent="0.3">
      <c r="A38" s="66" t="s">
        <v>55</v>
      </c>
      <c r="B38" s="68" t="s">
        <v>39</v>
      </c>
      <c r="C38" s="69" t="s">
        <v>56</v>
      </c>
      <c r="D38" s="70" t="s">
        <v>57</v>
      </c>
      <c r="E38" s="70" t="s">
        <v>58</v>
      </c>
      <c r="F38" s="70">
        <v>17.225000000000001</v>
      </c>
      <c r="G38" s="71" t="s">
        <v>59</v>
      </c>
      <c r="H38" s="34">
        <f>657009.086417532-1</f>
        <v>657008.08641753194</v>
      </c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65"/>
      <c r="T38" s="41"/>
    </row>
    <row r="39" spans="1:20" s="9" customFormat="1" ht="16.5" hidden="1" x14ac:dyDescent="0.3">
      <c r="A39" s="67" t="s">
        <v>55</v>
      </c>
      <c r="B39" s="72" t="s">
        <v>60</v>
      </c>
      <c r="C39" s="73" t="s">
        <v>56</v>
      </c>
      <c r="D39" s="74" t="s">
        <v>57</v>
      </c>
      <c r="E39" s="74" t="s">
        <v>58</v>
      </c>
      <c r="F39" s="74">
        <v>17.225000000000001</v>
      </c>
      <c r="G39" s="71" t="s">
        <v>59</v>
      </c>
      <c r="H39" s="34">
        <v>1</v>
      </c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65"/>
      <c r="T39" s="39"/>
    </row>
    <row r="40" spans="1:20" s="9" customFormat="1" ht="16.5" hidden="1" x14ac:dyDescent="0.3">
      <c r="A40" s="40"/>
      <c r="B40" s="15"/>
      <c r="C40" s="26"/>
      <c r="D40" s="26"/>
      <c r="E40" s="14"/>
      <c r="F40" s="14"/>
      <c r="G40" s="1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65"/>
    </row>
    <row r="41" spans="1:20" s="9" customFormat="1" ht="16.5" hidden="1" x14ac:dyDescent="0.3">
      <c r="A41" s="16"/>
      <c r="B41" s="10"/>
      <c r="C41" s="11"/>
      <c r="D41" s="11"/>
      <c r="E41" s="11"/>
      <c r="F41" s="13"/>
      <c r="G41" s="13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65"/>
    </row>
    <row r="42" spans="1:20" s="9" customFormat="1" ht="16.5" hidden="1" x14ac:dyDescent="0.3">
      <c r="A42" s="28" t="s">
        <v>21</v>
      </c>
      <c r="B42" s="10"/>
      <c r="C42" s="11"/>
      <c r="D42" s="11"/>
      <c r="E42" s="11"/>
      <c r="F42" s="13"/>
      <c r="G42" s="13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65"/>
    </row>
    <row r="43" spans="1:20" s="9" customFormat="1" ht="16.5" hidden="1" x14ac:dyDescent="0.3">
      <c r="A43" s="14" t="s">
        <v>61</v>
      </c>
      <c r="B43" s="10"/>
      <c r="C43" s="11"/>
      <c r="D43" s="11"/>
      <c r="E43" s="12"/>
      <c r="F43" s="13"/>
      <c r="G43" s="13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65"/>
    </row>
    <row r="44" spans="1:20" s="9" customFormat="1" ht="16.5" hidden="1" x14ac:dyDescent="0.3">
      <c r="A44" s="18" t="s">
        <v>62</v>
      </c>
      <c r="B44" s="15" t="s">
        <v>24</v>
      </c>
      <c r="C44" s="14" t="s">
        <v>63</v>
      </c>
      <c r="D44" s="14" t="s">
        <v>64</v>
      </c>
      <c r="E44" s="14" t="s">
        <v>65</v>
      </c>
      <c r="F44" s="15">
        <v>17.207000000000001</v>
      </c>
      <c r="G44" s="78" t="s">
        <v>66</v>
      </c>
      <c r="H44" s="34"/>
      <c r="I44" s="34"/>
      <c r="J44" s="34"/>
      <c r="K44" s="34"/>
      <c r="L44" s="34"/>
      <c r="M44" s="34"/>
      <c r="N44" s="34"/>
      <c r="O44" s="34">
        <f>644216.09-1</f>
        <v>644215.09</v>
      </c>
      <c r="P44" s="34"/>
      <c r="Q44" s="34"/>
      <c r="R44" s="34"/>
      <c r="S44" s="65">
        <f>SUM(O44)</f>
        <v>644215.09</v>
      </c>
    </row>
    <row r="45" spans="1:20" s="17" customFormat="1" ht="15" hidden="1" x14ac:dyDescent="0.25">
      <c r="A45" s="18" t="s">
        <v>62</v>
      </c>
      <c r="B45" s="15" t="s">
        <v>28</v>
      </c>
      <c r="C45" s="14" t="s">
        <v>63</v>
      </c>
      <c r="D45" s="14" t="s">
        <v>64</v>
      </c>
      <c r="E45" s="14" t="s">
        <v>65</v>
      </c>
      <c r="F45" s="15">
        <v>17.207000000000001</v>
      </c>
      <c r="G45" s="78" t="s">
        <v>66</v>
      </c>
      <c r="H45" s="35"/>
      <c r="I45" s="35"/>
      <c r="J45" s="35"/>
      <c r="K45" s="35"/>
      <c r="L45" s="35"/>
      <c r="M45" s="35"/>
      <c r="N45" s="35"/>
      <c r="O45" s="35">
        <v>1</v>
      </c>
      <c r="P45" s="35"/>
      <c r="Q45" s="35"/>
      <c r="R45" s="35"/>
      <c r="S45" s="65">
        <f t="shared" ref="S45:S47" si="1">SUM(O45)</f>
        <v>1</v>
      </c>
    </row>
    <row r="46" spans="1:20" s="17" customFormat="1" ht="15" hidden="1" x14ac:dyDescent="0.25">
      <c r="A46" s="18" t="s">
        <v>67</v>
      </c>
      <c r="B46" s="15" t="s">
        <v>24</v>
      </c>
      <c r="C46" s="14" t="s">
        <v>63</v>
      </c>
      <c r="D46" s="14" t="s">
        <v>64</v>
      </c>
      <c r="E46" s="14" t="s">
        <v>68</v>
      </c>
      <c r="F46" s="15" t="s">
        <v>69</v>
      </c>
      <c r="G46" s="78" t="s">
        <v>66</v>
      </c>
      <c r="H46" s="35"/>
      <c r="I46" s="35"/>
      <c r="J46" s="35"/>
      <c r="K46" s="35"/>
      <c r="L46" s="35"/>
      <c r="M46" s="35"/>
      <c r="N46" s="35"/>
      <c r="O46" s="35">
        <f>55474.13-1</f>
        <v>55473.13</v>
      </c>
      <c r="P46" s="35"/>
      <c r="Q46" s="35"/>
      <c r="R46" s="35"/>
      <c r="S46" s="65">
        <f t="shared" si="1"/>
        <v>55473.13</v>
      </c>
    </row>
    <row r="47" spans="1:20" s="9" customFormat="1" ht="16.5" hidden="1" x14ac:dyDescent="0.3">
      <c r="A47" s="18" t="s">
        <v>67</v>
      </c>
      <c r="B47" s="15" t="s">
        <v>28</v>
      </c>
      <c r="C47" s="14" t="s">
        <v>63</v>
      </c>
      <c r="D47" s="14" t="s">
        <v>64</v>
      </c>
      <c r="E47" s="14" t="s">
        <v>68</v>
      </c>
      <c r="F47" s="15" t="s">
        <v>69</v>
      </c>
      <c r="G47" s="78" t="s">
        <v>66</v>
      </c>
      <c r="H47" s="35"/>
      <c r="I47" s="35"/>
      <c r="J47" s="35"/>
      <c r="K47" s="35"/>
      <c r="L47" s="35"/>
      <c r="M47" s="35"/>
      <c r="N47" s="35"/>
      <c r="O47" s="35">
        <v>1</v>
      </c>
      <c r="P47" s="35"/>
      <c r="Q47" s="35"/>
      <c r="R47" s="35"/>
      <c r="S47" s="65">
        <f t="shared" si="1"/>
        <v>1</v>
      </c>
    </row>
    <row r="48" spans="1:20" s="9" customFormat="1" ht="16.5" hidden="1" x14ac:dyDescent="0.3">
      <c r="A48" s="61"/>
      <c r="B48" s="15"/>
      <c r="C48" s="62" t="s">
        <v>70</v>
      </c>
      <c r="D48" s="14"/>
      <c r="E48" s="14"/>
      <c r="F48" s="14"/>
      <c r="G48" s="56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65">
        <f>SUM(H48:I48)</f>
        <v>0</v>
      </c>
    </row>
    <row r="49" spans="1:19" s="9" customFormat="1" ht="16.5" hidden="1" x14ac:dyDescent="0.3">
      <c r="A49" s="61" t="s">
        <v>71</v>
      </c>
      <c r="B49" s="15" t="s">
        <v>24</v>
      </c>
      <c r="C49" s="81" t="s">
        <v>72</v>
      </c>
      <c r="D49" s="81" t="s">
        <v>73</v>
      </c>
      <c r="E49" s="14" t="s">
        <v>74</v>
      </c>
      <c r="F49" s="14"/>
      <c r="G49" s="56"/>
      <c r="H49" s="35"/>
      <c r="I49" s="35"/>
      <c r="J49" s="35"/>
      <c r="K49" s="35"/>
      <c r="L49" s="35"/>
      <c r="M49" s="35"/>
      <c r="N49" s="35"/>
      <c r="O49" s="35"/>
      <c r="P49" s="35"/>
      <c r="Q49" s="35">
        <v>13758.1</v>
      </c>
      <c r="R49" s="35"/>
      <c r="S49" s="65">
        <f>Q49</f>
        <v>13758.1</v>
      </c>
    </row>
    <row r="50" spans="1:19" s="9" customFormat="1" ht="16.5" hidden="1" x14ac:dyDescent="0.3">
      <c r="A50" s="61" t="s">
        <v>75</v>
      </c>
      <c r="B50" s="15" t="s">
        <v>24</v>
      </c>
      <c r="C50" s="82" t="s">
        <v>76</v>
      </c>
      <c r="D50" s="82" t="s">
        <v>77</v>
      </c>
      <c r="E50" s="14" t="s">
        <v>78</v>
      </c>
      <c r="F50" s="14"/>
      <c r="G50" s="56"/>
      <c r="H50" s="35"/>
      <c r="I50" s="35"/>
      <c r="J50" s="35"/>
      <c r="K50" s="35"/>
      <c r="L50" s="35"/>
      <c r="M50" s="35"/>
      <c r="N50" s="35"/>
      <c r="O50" s="35"/>
      <c r="P50" s="35"/>
      <c r="Q50" s="35">
        <v>8750</v>
      </c>
      <c r="R50" s="35"/>
      <c r="S50" s="65">
        <f>Q50</f>
        <v>8750</v>
      </c>
    </row>
    <row r="51" spans="1:19" s="9" customFormat="1" ht="16.5" hidden="1" x14ac:dyDescent="0.3">
      <c r="A51" s="16"/>
      <c r="B51" s="16"/>
      <c r="C51" s="16"/>
      <c r="D51" s="13"/>
      <c r="E51" s="13"/>
      <c r="F51" s="13"/>
      <c r="G51" s="13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65">
        <f>SUM(H51:H51)</f>
        <v>0</v>
      </c>
    </row>
    <row r="52" spans="1:19" s="9" customFormat="1" ht="16.5" x14ac:dyDescent="0.3">
      <c r="A52" s="18" t="s">
        <v>79</v>
      </c>
      <c r="B52" s="18"/>
      <c r="C52" s="20"/>
      <c r="D52" s="20"/>
      <c r="E52" s="20"/>
      <c r="F52" s="20"/>
      <c r="G52" s="20"/>
      <c r="H52" s="34">
        <f>SUM(H8:H51)</f>
        <v>657009.08641753194</v>
      </c>
      <c r="I52" s="34">
        <f>SUM(I51:I51)</f>
        <v>0</v>
      </c>
      <c r="J52" s="34">
        <f>SUM(J30:J34)</f>
        <v>27031</v>
      </c>
      <c r="K52" s="34">
        <f>SUM(K30:K34)</f>
        <v>3474.1392799999958</v>
      </c>
      <c r="L52" s="34">
        <f>SUM(L25:L28)</f>
        <v>855855.97</v>
      </c>
      <c r="M52" s="34">
        <f>SUM(M26:M28)</f>
        <v>95000</v>
      </c>
      <c r="N52" s="34">
        <f>SUM(N7:N15)</f>
        <v>2133974</v>
      </c>
      <c r="O52" s="34">
        <f>SUM(O44:O47)</f>
        <v>699690.22</v>
      </c>
      <c r="P52" s="34">
        <f>SUM(P14:P17)</f>
        <v>1835730</v>
      </c>
      <c r="Q52" s="34">
        <f>SUM(Q49:Q50)</f>
        <v>22508.1</v>
      </c>
      <c r="R52" s="34">
        <f>SUM(R20:R21)</f>
        <v>75000</v>
      </c>
      <c r="S52" s="65"/>
    </row>
    <row r="53" spans="1:19" s="9" customFormat="1" ht="16.5" x14ac:dyDescent="0.3">
      <c r="A53" s="21"/>
      <c r="B53" s="21"/>
      <c r="C53" s="22"/>
      <c r="D53" s="22"/>
      <c r="E53" s="22"/>
      <c r="F53" s="22"/>
      <c r="G53" s="22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4"/>
    </row>
    <row r="54" spans="1:19" s="9" customFormat="1" ht="16.5" x14ac:dyDescent="0.3">
      <c r="A54" s="17" t="s">
        <v>80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</row>
    <row r="55" spans="1:19" s="9" customFormat="1" ht="16.5" hidden="1" x14ac:dyDescent="0.3">
      <c r="A55" s="17" t="s">
        <v>81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</row>
    <row r="56" spans="1:19" s="9" customFormat="1" ht="16.5" hidden="1" x14ac:dyDescent="0.3">
      <c r="A56" s="17" t="s">
        <v>82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</row>
    <row r="57" spans="1:19" ht="15" hidden="1" x14ac:dyDescent="0.25">
      <c r="A57" s="17" t="s">
        <v>83</v>
      </c>
    </row>
    <row r="58" spans="1:19" ht="15" hidden="1" x14ac:dyDescent="0.25">
      <c r="A58" s="21" t="s">
        <v>84</v>
      </c>
    </row>
    <row r="59" spans="1:19" ht="15" hidden="1" x14ac:dyDescent="0.25">
      <c r="A59" s="17" t="s">
        <v>85</v>
      </c>
    </row>
    <row r="60" spans="1:19" ht="15" hidden="1" x14ac:dyDescent="0.25">
      <c r="A60" s="21" t="s">
        <v>84</v>
      </c>
    </row>
    <row r="61" spans="1:19" ht="15" hidden="1" x14ac:dyDescent="0.25">
      <c r="A61" s="17" t="s">
        <v>86</v>
      </c>
    </row>
    <row r="62" spans="1:19" ht="15" hidden="1" x14ac:dyDescent="0.25">
      <c r="A62" s="21" t="s">
        <v>87</v>
      </c>
    </row>
    <row r="63" spans="1:19" ht="15" hidden="1" x14ac:dyDescent="0.25">
      <c r="A63" s="17" t="s">
        <v>88</v>
      </c>
    </row>
    <row r="64" spans="1:19" ht="15" hidden="1" x14ac:dyDescent="0.25">
      <c r="A64" s="21" t="s">
        <v>89</v>
      </c>
    </row>
    <row r="65" spans="1:1" ht="16.5" hidden="1" customHeight="1" x14ac:dyDescent="0.25">
      <c r="A65" s="17" t="s">
        <v>90</v>
      </c>
    </row>
    <row r="66" spans="1:1" ht="15" hidden="1" x14ac:dyDescent="0.25">
      <c r="A66" s="21" t="s">
        <v>91</v>
      </c>
    </row>
    <row r="67" spans="1:1" ht="15" hidden="1" x14ac:dyDescent="0.25">
      <c r="A67" s="17" t="s">
        <v>92</v>
      </c>
    </row>
    <row r="68" spans="1:1" ht="15" hidden="1" x14ac:dyDescent="0.25">
      <c r="A68" s="21" t="s">
        <v>93</v>
      </c>
    </row>
    <row r="69" spans="1:1" ht="15" hidden="1" x14ac:dyDescent="0.25">
      <c r="A69" s="17" t="s">
        <v>94</v>
      </c>
    </row>
    <row r="70" spans="1:1" ht="15" hidden="1" x14ac:dyDescent="0.25">
      <c r="A70" s="21" t="s">
        <v>91</v>
      </c>
    </row>
    <row r="71" spans="1:1" ht="15" hidden="1" x14ac:dyDescent="0.25">
      <c r="A71" s="17" t="s">
        <v>95</v>
      </c>
    </row>
    <row r="72" spans="1:1" ht="15" hidden="1" x14ac:dyDescent="0.25">
      <c r="A72" s="21" t="s">
        <v>96</v>
      </c>
    </row>
    <row r="73" spans="1:1" ht="15" x14ac:dyDescent="0.25">
      <c r="A73" s="17" t="s">
        <v>111</v>
      </c>
    </row>
    <row r="74" spans="1:1" ht="15" x14ac:dyDescent="0.25">
      <c r="A74" s="21" t="s">
        <v>110</v>
      </c>
    </row>
    <row r="81" spans="1:1" ht="16.5" x14ac:dyDescent="0.3">
      <c r="A81" s="9" t="s">
        <v>97</v>
      </c>
    </row>
    <row r="82" spans="1:1" ht="16.5" x14ac:dyDescent="0.3">
      <c r="A82" s="60" t="s">
        <v>98</v>
      </c>
    </row>
    <row r="83" spans="1:1" ht="16.5" x14ac:dyDescent="0.3">
      <c r="A83" s="9" t="s">
        <v>99</v>
      </c>
    </row>
    <row r="84" spans="1:1" ht="16.5" x14ac:dyDescent="0.3">
      <c r="A84" s="60" t="s">
        <v>100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75" x14ac:dyDescent="0.2"/>
  <cols>
    <col min="1" max="1" width="0.7109375" customWidth="1"/>
    <col min="2" max="2" width="41" customWidth="1"/>
    <col min="3" max="3" width="1" customWidth="1"/>
    <col min="4" max="4" width="3.5703125" customWidth="1"/>
    <col min="5" max="6" width="10.28515625" customWidth="1"/>
  </cols>
  <sheetData>
    <row r="1" spans="2:6" ht="25.5" x14ac:dyDescent="0.2">
      <c r="B1" s="45" t="s">
        <v>101</v>
      </c>
      <c r="C1" s="45"/>
      <c r="D1" s="49"/>
      <c r="E1" s="49"/>
      <c r="F1" s="49"/>
    </row>
    <row r="2" spans="2:6" x14ac:dyDescent="0.2">
      <c r="B2" s="45" t="s">
        <v>102</v>
      </c>
      <c r="C2" s="45"/>
      <c r="D2" s="49"/>
      <c r="E2" s="49"/>
      <c r="F2" s="49"/>
    </row>
    <row r="3" spans="2:6" x14ac:dyDescent="0.2">
      <c r="B3" s="46"/>
      <c r="C3" s="46"/>
      <c r="D3" s="50"/>
      <c r="E3" s="50"/>
      <c r="F3" s="50"/>
    </row>
    <row r="4" spans="2:6" ht="38.25" x14ac:dyDescent="0.2">
      <c r="B4" s="46" t="s">
        <v>103</v>
      </c>
      <c r="C4" s="46"/>
      <c r="D4" s="50"/>
      <c r="E4" s="50"/>
      <c r="F4" s="50"/>
    </row>
    <row r="5" spans="2:6" x14ac:dyDescent="0.2">
      <c r="B5" s="46"/>
      <c r="C5" s="46"/>
      <c r="D5" s="50"/>
      <c r="E5" s="50"/>
      <c r="F5" s="50"/>
    </row>
    <row r="6" spans="2:6" ht="38.25" x14ac:dyDescent="0.2">
      <c r="B6" s="45" t="s">
        <v>104</v>
      </c>
      <c r="C6" s="45"/>
      <c r="D6" s="49"/>
      <c r="E6" s="49" t="s">
        <v>105</v>
      </c>
      <c r="F6" s="49" t="s">
        <v>106</v>
      </c>
    </row>
    <row r="7" spans="2:6" ht="13.5" thickBot="1" x14ac:dyDescent="0.25">
      <c r="B7" s="46"/>
      <c r="C7" s="46"/>
      <c r="D7" s="50"/>
      <c r="E7" s="50"/>
      <c r="F7" s="50"/>
    </row>
    <row r="8" spans="2:6" ht="51.75" thickBot="1" x14ac:dyDescent="0.25">
      <c r="B8" s="47" t="s">
        <v>107</v>
      </c>
      <c r="C8" s="48"/>
      <c r="D8" s="51"/>
      <c r="E8" s="51">
        <v>1</v>
      </c>
      <c r="F8" s="52" t="s">
        <v>108</v>
      </c>
    </row>
    <row r="9" spans="2:6" x14ac:dyDescent="0.2">
      <c r="B9" s="46"/>
      <c r="C9" s="46"/>
      <c r="D9" s="50"/>
      <c r="E9" s="50"/>
      <c r="F9" s="50"/>
    </row>
    <row r="10" spans="2:6" x14ac:dyDescent="0.2">
      <c r="B10" s="46"/>
      <c r="C10" s="46"/>
      <c r="D10" s="50"/>
      <c r="E10" s="50"/>
      <c r="F10" s="5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046D53-97B5-43BC-AD48-79C11F4772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2025-12-05T15:42:16Z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