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24226"/>
  <mc:AlternateContent xmlns:mc="http://schemas.openxmlformats.org/markup-compatibility/2006">
    <mc:Choice Requires="x15">
      <x15ac:absPath xmlns:x15ac="http://schemas.microsoft.com/office/spreadsheetml/2010/11/ac" url="https://massgov.sharepoint.com/sites/EOL-MDCS-Teams/MDCS Documents/Departments/Fiscal/FFS/FINANCE 26/JTEC BUDGETS/"/>
    </mc:Choice>
  </mc:AlternateContent>
  <xr:revisionPtr revIDLastSave="0" documentId="8_{8354C16B-4AC7-40B0-9551-120488104840}" xr6:coauthVersionLast="47" xr6:coauthVersionMax="47" xr10:uidLastSave="{00000000-0000-0000-0000-000000000000}"/>
  <bookViews>
    <workbookView xWindow="28680" yWindow="-120" windowWidth="29040" windowHeight="15720" xr2:uid="{00000000-000D-0000-FFFF-FFFF00000000}"/>
  </bookViews>
  <sheets>
    <sheet name="CAPE" sheetId="2" r:id="rId1"/>
  </sheets>
  <definedNames>
    <definedName name="_xlnm.Print_Area" localSheetId="0">CAPE!$A$1:$H$55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54" i="2" l="1"/>
  <c r="U52" i="2"/>
  <c r="U51" i="2"/>
  <c r="S54" i="2"/>
  <c r="U50" i="2"/>
  <c r="R54" i="2"/>
  <c r="Q54" i="2"/>
  <c r="U49" i="2"/>
  <c r="U42" i="2"/>
  <c r="P54" i="2"/>
  <c r="U40" i="2"/>
  <c r="O54" i="2"/>
  <c r="U15" i="2"/>
  <c r="U16" i="2"/>
  <c r="U17" i="2"/>
  <c r="U14" i="2"/>
  <c r="N54" i="2"/>
  <c r="U36" i="2"/>
  <c r="U38" i="2"/>
  <c r="M37" i="2"/>
  <c r="U37" i="2" s="1"/>
  <c r="M35" i="2"/>
  <c r="U35" i="2" s="1"/>
  <c r="L54" i="2"/>
  <c r="U9" i="2"/>
  <c r="U10" i="2"/>
  <c r="U11" i="2"/>
  <c r="U12" i="2"/>
  <c r="U13" i="2"/>
  <c r="U8" i="2"/>
  <c r="U30" i="2"/>
  <c r="K54" i="2"/>
  <c r="U45" i="2"/>
  <c r="J54" i="2"/>
  <c r="I54" i="2"/>
  <c r="H23" i="2"/>
  <c r="U23" i="2" s="1"/>
  <c r="U24" i="2"/>
  <c r="U41" i="2"/>
  <c r="M54" i="2" l="1"/>
  <c r="H54" i="2"/>
</calcChain>
</file>

<file path=xl/sharedStrings.xml><?xml version="1.0" encoding="utf-8"?>
<sst xmlns="http://schemas.openxmlformats.org/spreadsheetml/2006/main" count="201" uniqueCount="121">
  <si>
    <t xml:space="preserve"> </t>
  </si>
  <si>
    <t>ONE STOP CAREER CENTERS</t>
  </si>
  <si>
    <t>CAPE  JTEC</t>
  </si>
  <si>
    <t>BUDGET SHEET</t>
  </si>
  <si>
    <t>SERVICE DATES</t>
  </si>
  <si>
    <t>PROGRAM NAME</t>
  </si>
  <si>
    <t>APPR CODE</t>
  </si>
  <si>
    <t>PHASE CODE</t>
  </si>
  <si>
    <t>CFDA #</t>
  </si>
  <si>
    <t>FAIN #</t>
  </si>
  <si>
    <t>INITIAL AWARD FY26</t>
  </si>
  <si>
    <t>BUDGET #1 FY26</t>
  </si>
  <si>
    <t>BUDGET #2 FY26</t>
  </si>
  <si>
    <t>BUDGET #3 FY26</t>
  </si>
  <si>
    <t>BUDGET #4 FY26</t>
  </si>
  <si>
    <t>BUDGET #5 FY26</t>
  </si>
  <si>
    <t>BUDGET #6 FY26</t>
  </si>
  <si>
    <t>BUDGET #7 FY26</t>
  </si>
  <si>
    <t>BUDGET #8 FY26</t>
  </si>
  <si>
    <t>BUDGET #9 FY26</t>
  </si>
  <si>
    <t>BUDGET #10 FY26</t>
  </si>
  <si>
    <t>BUDGET #11 FY26</t>
  </si>
  <si>
    <t>TOTAL</t>
  </si>
  <si>
    <t>MMARS DOCUMENT ID</t>
  </si>
  <si>
    <t>CT EOL 26CCJTECWIA</t>
  </si>
  <si>
    <r>
      <t>YOUTH</t>
    </r>
    <r>
      <rPr>
        <b/>
        <sz val="11"/>
        <color indexed="10"/>
        <rFont val="Book Antiqua"/>
        <family val="1"/>
      </rPr>
      <t xml:space="preserve"> (SERVICE DATE: APRIL 1, 2025-JUNE 30, 2027)</t>
    </r>
  </si>
  <si>
    <t>JULY 1, 2025-JUNE 30, 2026</t>
  </si>
  <si>
    <t>FWIAYTH26</t>
  </si>
  <si>
    <t>7003-1631</t>
  </si>
  <si>
    <t>AA-38535-22-55-A-25</t>
  </si>
  <si>
    <t>JULY 1, 2026-JUNE 30, 2027</t>
  </si>
  <si>
    <t>ADULT</t>
  </si>
  <si>
    <t>FWIAADT26A</t>
  </si>
  <si>
    <t>7003-1630</t>
  </si>
  <si>
    <t>DISLOCATED WORKER</t>
  </si>
  <si>
    <t>FWIADWK26A</t>
  </si>
  <si>
    <t>7003-1778</t>
  </si>
  <si>
    <t>FWIAADT26B</t>
  </si>
  <si>
    <t>FWIADWK26B</t>
  </si>
  <si>
    <t>CT EOL 26CCJTECNEGREA</t>
  </si>
  <si>
    <r>
      <t>RESEA</t>
    </r>
    <r>
      <rPr>
        <b/>
        <sz val="11"/>
        <color rgb="FFFF0000"/>
        <rFont val="Book Antiqua"/>
        <family val="1"/>
      </rPr>
      <t xml:space="preserve"> (SERVICE DATE: JAN 1 2025-SEPT 30 2026)</t>
    </r>
  </si>
  <si>
    <t>JULY 1 2025-JUNE 30 2026</t>
  </si>
  <si>
    <t>FUIREA25</t>
  </si>
  <si>
    <t>7002-6624</t>
  </si>
  <si>
    <t>UIRE</t>
  </si>
  <si>
    <t>UI-35950-21-60-A-25</t>
  </si>
  <si>
    <t>JULY 1 2026-SEPT 30 2026</t>
  </si>
  <si>
    <t>CT EOL 26CCJTECSOSWTF</t>
  </si>
  <si>
    <t>STATE ONE STOP</t>
  </si>
  <si>
    <t>STOSCC2026</t>
  </si>
  <si>
    <t>7003-0803</t>
  </si>
  <si>
    <t>K284</t>
  </si>
  <si>
    <t>N/A</t>
  </si>
  <si>
    <t>CT EOL 26CCJTECWP</t>
  </si>
  <si>
    <t>WP 90%</t>
  </si>
  <si>
    <t>FES2026</t>
  </si>
  <si>
    <t>7002-6626</t>
  </si>
  <si>
    <t>K105</t>
  </si>
  <si>
    <t>ES-38736-22-55-A-25</t>
  </si>
  <si>
    <t>WP 10%</t>
  </si>
  <si>
    <t>K107</t>
  </si>
  <si>
    <t>17.207</t>
  </si>
  <si>
    <t>MassAbility</t>
  </si>
  <si>
    <t>F100VR0025</t>
  </si>
  <si>
    <t>4120-0020</t>
  </si>
  <si>
    <t>K133</t>
  </si>
  <si>
    <t>F20243067</t>
  </si>
  <si>
    <t>4400-3067</t>
  </si>
  <si>
    <t>K103</t>
  </si>
  <si>
    <t>234MA441Q7503 </t>
  </si>
  <si>
    <t>ADULT ED &amp; FAMILY LITERACY</t>
  </si>
  <si>
    <t>F25E55EE00</t>
  </si>
  <si>
    <t>7038-0108</t>
  </si>
  <si>
    <t>K123</t>
  </si>
  <si>
    <t>CT EOL 26CCJTECVETSUI</t>
  </si>
  <si>
    <t>JVSG</t>
  </si>
  <si>
    <t>FVETS2025</t>
  </si>
  <si>
    <t>7002-6628</t>
  </si>
  <si>
    <t>K109</t>
  </si>
  <si>
    <t>DV35786-21-55-5-25</t>
  </si>
  <si>
    <t>CWI WORKS, INC</t>
  </si>
  <si>
    <t>DCSSCSEP26</t>
  </si>
  <si>
    <t>7003-0006</t>
  </si>
  <si>
    <t>K246</t>
  </si>
  <si>
    <t>DTA WPP</t>
  </si>
  <si>
    <t>SPSS2026</t>
  </si>
  <si>
    <t>4400-1979</t>
  </si>
  <si>
    <t>K227</t>
  </si>
  <si>
    <r>
      <t xml:space="preserve">MCB </t>
    </r>
    <r>
      <rPr>
        <b/>
        <sz val="11"/>
        <color rgb="FFFF0000"/>
        <rFont val="Book Antiqua"/>
        <family val="1"/>
      </rPr>
      <t>(SERVICE DATE: OCT 1 2025-JUNE 30 2026)</t>
    </r>
  </si>
  <si>
    <t> FH126A26VR</t>
  </si>
  <si>
    <t>4110-3021</t>
  </si>
  <si>
    <t>K222</t>
  </si>
  <si>
    <t xml:space="preserve">             TOTAL</t>
  </si>
  <si>
    <t xml:space="preserve"> DESCRIPTION:</t>
  </si>
  <si>
    <t>INITIAL AWARD FY26 SEPTEMBER 11 2025</t>
  </si>
  <si>
    <t>TO ADD RESEA FUNDING</t>
  </si>
  <si>
    <t>BUDGET #1 FY26 SEPTEMBER 12 2025</t>
  </si>
  <si>
    <t>TO ADD JVSG FUNDS</t>
  </si>
  <si>
    <t>BUDGET #2 FY26 OCT 8 2025</t>
  </si>
  <si>
    <t>BUDGET #3 FY26 OCT 16 2025</t>
  </si>
  <si>
    <t>TO ADD SOS FUNDS</t>
  </si>
  <si>
    <t>The Commonwealth is facing significant fiscal uncertainty due to actions at the federal level. As a result, proactive steps have been taken by the Commonwealth to responsibly manage the FY26 state budget within current constraints. We have been advised that this includes a 1% reduction in funding until more is known about the economic impacts of recent and ongoing federal policy decisions. Allotments for SOS are being revised to apportion the state holdback and we appreciate your patience while we all work together to navigate these challenging fiscal times.</t>
  </si>
  <si>
    <t>BUDGET #4 FY26 OCT 22 2025</t>
  </si>
  <si>
    <t>TO ADD FY26 WIOA FUNDS</t>
  </si>
  <si>
    <t>BUDGET #5 FY26 OCT 23 2025</t>
  </si>
  <si>
    <t>TO ADD FY26 WP FUNDS</t>
  </si>
  <si>
    <t>BUDGET #6 FY26 OCT 27 2025</t>
  </si>
  <si>
    <t>BUDGET #7 FY26 DEC 3 2025</t>
  </si>
  <si>
    <t>TO ADD PARTNER FUNDS</t>
  </si>
  <si>
    <t>BUDGET #8 FY26 DEC 26 2025</t>
  </si>
  <si>
    <t>BUDGET #9 FY26 JAN 9 2026</t>
  </si>
  <si>
    <t>BUDGET #10 FY26 JAN 20 2026</t>
  </si>
  <si>
    <t>TO ADD DTA WPP FUNDS</t>
  </si>
  <si>
    <t>BUDGET #11 FY26 MARCH 11 2026</t>
  </si>
  <si>
    <t>VENDOR CODE</t>
  </si>
  <si>
    <t>VC6000169120</t>
  </si>
  <si>
    <t>UEI #</t>
  </si>
  <si>
    <t>EV7BME4L6TJ7</t>
  </si>
  <si>
    <t>BUDGET #12 FY26 MARCH 19 2026</t>
  </si>
  <si>
    <r>
      <t>MassAbility-</t>
    </r>
    <r>
      <rPr>
        <b/>
        <sz val="11"/>
        <color rgb="FFFF0000"/>
        <rFont val="Book Antiqua"/>
        <family val="1"/>
      </rPr>
      <t>PART B</t>
    </r>
  </si>
  <si>
    <t>BUDGET #12 FY26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</si>
</sst>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7" formatCode="&quot;$&quot;#,##0.00_);\(&quot;$&quot;#,##0.00\)"/>
    <numFmt numFmtId="8" formatCode="&quot;$&quot;#,##0.00_);[Red]\(&quot;$&quot;#,##0.00\)"/>
    <numFmt numFmtId="44" formatCode="_(&quot;$&quot;* #,##0.00_);_(&quot;$&quot;* \(#,##0.00\);_(&quot;$&quot;* &quot;-&quot;??_);_(@_)"/>
    <numFmt numFmtId="43" formatCode="_(* #,##0.00_);_(* \(#,##0.00\);_(* &quot;-&quot;??_);_(@_)"/>
    <numFmt numFmtId="164" formatCode="_([$$-409]* #,##0.00_);_([$$-409]* \(#,##0.00\);_([$$-409]* &quot;-&quot;??_);_(@_)"/>
  </numFmts>
  <fonts count="21" x14ac:knownFonts="1">
    <font>
      <sz val="10"/>
      <name val="Arial"/>
    </font>
    <font>
      <sz val="10"/>
      <name val="Arial"/>
      <family val="2"/>
    </font>
    <font>
      <sz val="14"/>
      <name val="Book Antiqua"/>
      <family val="1"/>
    </font>
    <font>
      <sz val="9"/>
      <name val="Book Antiqua"/>
      <family val="1"/>
    </font>
    <font>
      <b/>
      <sz val="10"/>
      <name val="Book Antiqua"/>
      <family val="1"/>
    </font>
    <font>
      <b/>
      <sz val="16"/>
      <name val="Book Antiqua"/>
      <family val="1"/>
    </font>
    <font>
      <sz val="10"/>
      <name val="Book Antiqua"/>
      <family val="1"/>
    </font>
    <font>
      <sz val="11"/>
      <name val="Book Antiqua"/>
      <family val="1"/>
    </font>
    <font>
      <b/>
      <sz val="11"/>
      <name val="Book Antiqua"/>
      <family val="1"/>
    </font>
    <font>
      <sz val="12"/>
      <name val="Times New Roman"/>
      <family val="1"/>
    </font>
    <font>
      <sz val="12"/>
      <name val="Book Antiqua"/>
      <family val="1"/>
    </font>
    <font>
      <b/>
      <sz val="12"/>
      <name val="Book Antiqua"/>
      <family val="1"/>
    </font>
    <font>
      <b/>
      <sz val="11"/>
      <color theme="1"/>
      <name val="Book Antiqua"/>
      <family val="1"/>
    </font>
    <font>
      <b/>
      <sz val="11"/>
      <color rgb="FF000000"/>
      <name val="Book Antiqua"/>
      <family val="1"/>
    </font>
    <font>
      <sz val="11"/>
      <color rgb="FF000000"/>
      <name val="Book Antiqua"/>
      <family val="1"/>
    </font>
    <font>
      <sz val="11"/>
      <color theme="1"/>
      <name val="Book Antiqua"/>
      <family val="1"/>
    </font>
    <font>
      <b/>
      <sz val="11"/>
      <color indexed="10"/>
      <name val="Book Antiqua"/>
      <family val="1"/>
    </font>
    <font>
      <sz val="11"/>
      <color rgb="FF000000"/>
      <name val="Times New Roman"/>
      <family val="1"/>
    </font>
    <font>
      <b/>
      <sz val="11"/>
      <color rgb="FFFF0000"/>
      <name val="Book Antiqua"/>
      <family val="1"/>
    </font>
    <font>
      <b/>
      <sz val="12"/>
      <color rgb="FF000000"/>
      <name val="Times New Roman"/>
      <family val="1"/>
    </font>
    <font>
      <sz val="11"/>
      <color rgb="FFFF0000"/>
      <name val="Book Antiqua"/>
      <family val="1"/>
    </font>
  </fonts>
  <fills count="3">
    <fill>
      <patternFill patternType="none"/>
    </fill>
    <fill>
      <patternFill patternType="gray125"/>
    </fill>
    <fill>
      <patternFill patternType="solid">
        <fgColor rgb="FFFFFF00"/>
        <bgColor rgb="FF000000"/>
      </patternFill>
    </fill>
  </fills>
  <borders count="16">
    <border>
      <left/>
      <right/>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right/>
      <top/>
      <bottom style="thin">
        <color indexed="64"/>
      </bottom>
      <diagonal/>
    </border>
    <border>
      <left style="thin">
        <color rgb="FF000000"/>
      </left>
      <right style="thin">
        <color rgb="FF000000"/>
      </right>
      <top/>
      <bottom style="thin">
        <color rgb="FF000000"/>
      </bottom>
      <diagonal/>
    </border>
    <border>
      <left style="thin">
        <color indexed="64"/>
      </left>
      <right style="thin">
        <color rgb="FF000000"/>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37" fontId="9" fillId="0" borderId="0"/>
  </cellStyleXfs>
  <cellXfs count="106">
    <xf numFmtId="0" fontId="0" fillId="0" borderId="0" xfId="0"/>
    <xf numFmtId="0" fontId="2" fillId="0" borderId="0" xfId="0" applyFont="1" applyAlignment="1">
      <alignment horizontal="center"/>
    </xf>
    <xf numFmtId="0" fontId="3" fillId="0" borderId="0" xfId="0" applyFont="1" applyAlignment="1">
      <alignment horizontal="center"/>
    </xf>
    <xf numFmtId="0" fontId="3" fillId="0" borderId="0" xfId="0" applyFont="1"/>
    <xf numFmtId="0" fontId="5" fillId="0" borderId="0" xfId="0" applyFont="1"/>
    <xf numFmtId="0" fontId="4" fillId="0" borderId="0" xfId="0" applyFont="1" applyAlignment="1">
      <alignment horizontal="left" vertical="center"/>
    </xf>
    <xf numFmtId="0" fontId="6" fillId="0" borderId="0" xfId="0" applyFont="1" applyAlignment="1">
      <alignment horizontal="center"/>
    </xf>
    <xf numFmtId="0" fontId="8" fillId="0" borderId="1" xfId="0" applyFont="1" applyBorder="1" applyAlignment="1">
      <alignment horizontal="center" vertical="center" wrapText="1"/>
    </xf>
    <xf numFmtId="0" fontId="8" fillId="0" borderId="2" xfId="0" applyFont="1" applyBorder="1" applyAlignment="1">
      <alignment horizontal="center" vertical="center"/>
    </xf>
    <xf numFmtId="0" fontId="7" fillId="0" borderId="0" xfId="0" applyFont="1"/>
    <xf numFmtId="0" fontId="7" fillId="0" borderId="1" xfId="0" quotePrefix="1" applyFont="1" applyBorder="1" applyAlignment="1">
      <alignment horizontal="center"/>
    </xf>
    <xf numFmtId="0" fontId="7" fillId="0" borderId="1" xfId="0" applyFont="1" applyBorder="1" applyAlignment="1">
      <alignment horizontal="center" wrapText="1"/>
    </xf>
    <xf numFmtId="49" fontId="7" fillId="0" borderId="1" xfId="0" applyNumberFormat="1" applyFont="1" applyBorder="1" applyAlignment="1">
      <alignment horizontal="center" wrapText="1"/>
    </xf>
    <xf numFmtId="0" fontId="7" fillId="0" borderId="1" xfId="0" applyFont="1" applyBorder="1" applyAlignment="1">
      <alignment horizontal="center"/>
    </xf>
    <xf numFmtId="0" fontId="8" fillId="0" borderId="1" xfId="0" applyFont="1" applyBorder="1" applyAlignment="1">
      <alignment horizontal="center"/>
    </xf>
    <xf numFmtId="44" fontId="8" fillId="0" borderId="1" xfId="0" applyNumberFormat="1" applyFont="1" applyBorder="1"/>
    <xf numFmtId="0" fontId="8" fillId="0" borderId="1" xfId="0" quotePrefix="1" applyFont="1" applyBorder="1" applyAlignment="1">
      <alignment horizontal="center"/>
    </xf>
    <xf numFmtId="7" fontId="8" fillId="0" borderId="1" xfId="0" applyNumberFormat="1" applyFont="1" applyBorder="1" applyAlignment="1">
      <alignment horizontal="center"/>
    </xf>
    <xf numFmtId="0" fontId="7" fillId="0" borderId="1" xfId="0" applyFont="1" applyBorder="1"/>
    <xf numFmtId="0" fontId="8" fillId="0" borderId="1" xfId="0" applyFont="1" applyBorder="1" applyAlignment="1">
      <alignment horizontal="left"/>
    </xf>
    <xf numFmtId="0" fontId="8" fillId="0" borderId="0" xfId="0" applyFont="1"/>
    <xf numFmtId="0" fontId="8" fillId="0" borderId="0" xfId="0" applyFont="1" applyAlignment="1">
      <alignment horizontal="left"/>
    </xf>
    <xf numFmtId="43" fontId="8" fillId="0" borderId="0" xfId="0" applyNumberFormat="1" applyFont="1" applyAlignment="1">
      <alignment horizontal="center"/>
    </xf>
    <xf numFmtId="7" fontId="8" fillId="0" borderId="0" xfId="1" applyNumberFormat="1" applyFont="1" applyFill="1" applyBorder="1" applyAlignment="1">
      <alignment horizontal="center"/>
    </xf>
    <xf numFmtId="44" fontId="8" fillId="0" borderId="0" xfId="1" applyFont="1" applyFill="1" applyBorder="1"/>
    <xf numFmtId="7" fontId="8" fillId="0" borderId="1" xfId="0" applyNumberFormat="1" applyFont="1" applyBorder="1"/>
    <xf numFmtId="0" fontId="7" fillId="0" borderId="3" xfId="0" quotePrefix="1" applyFont="1" applyBorder="1" applyAlignment="1">
      <alignment horizontal="center"/>
    </xf>
    <xf numFmtId="0" fontId="7" fillId="0" borderId="3" xfId="0" applyFont="1" applyBorder="1" applyAlignment="1">
      <alignment horizontal="center" wrapText="1"/>
    </xf>
    <xf numFmtId="49" fontId="7" fillId="0" borderId="3" xfId="0" applyNumberFormat="1" applyFont="1" applyBorder="1" applyAlignment="1">
      <alignment horizontal="center" wrapText="1"/>
    </xf>
    <xf numFmtId="0" fontId="7" fillId="0" borderId="3" xfId="0" applyFont="1" applyBorder="1" applyAlignment="1">
      <alignment horizontal="center"/>
    </xf>
    <xf numFmtId="44" fontId="8" fillId="0" borderId="4" xfId="0" applyNumberFormat="1" applyFont="1" applyBorder="1"/>
    <xf numFmtId="0" fontId="8" fillId="0" borderId="5" xfId="0" applyFont="1" applyBorder="1" applyAlignment="1">
      <alignment horizontal="center" vertical="center" wrapText="1"/>
    </xf>
    <xf numFmtId="0" fontId="8" fillId="0" borderId="1" xfId="0" applyFont="1" applyBorder="1" applyAlignment="1">
      <alignment horizontal="center" vertical="center"/>
    </xf>
    <xf numFmtId="0" fontId="8" fillId="0" borderId="3" xfId="0" applyFont="1" applyBorder="1" applyAlignment="1">
      <alignment horizontal="left"/>
    </xf>
    <xf numFmtId="0" fontId="8" fillId="0" borderId="1" xfId="0" applyFont="1" applyBorder="1" applyAlignment="1">
      <alignment horizontal="center" wrapText="1"/>
    </xf>
    <xf numFmtId="49" fontId="8" fillId="0" borderId="1" xfId="0" applyNumberFormat="1" applyFont="1" applyBorder="1" applyAlignment="1">
      <alignment horizontal="center" wrapText="1"/>
    </xf>
    <xf numFmtId="0" fontId="8" fillId="0" borderId="1" xfId="0" applyFont="1" applyBorder="1" applyAlignment="1">
      <alignment wrapText="1"/>
    </xf>
    <xf numFmtId="0" fontId="8" fillId="0" borderId="3" xfId="0" applyFont="1" applyBorder="1" applyAlignment="1">
      <alignment horizontal="center" vertical="center" wrapText="1"/>
    </xf>
    <xf numFmtId="0" fontId="7" fillId="0" borderId="6" xfId="0" applyFont="1" applyBorder="1" applyAlignment="1">
      <alignment horizontal="center" vertical="center" wrapText="1"/>
    </xf>
    <xf numFmtId="0" fontId="8" fillId="0" borderId="7" xfId="0" applyFont="1" applyBorder="1" applyAlignment="1">
      <alignment horizontal="left"/>
    </xf>
    <xf numFmtId="0" fontId="8" fillId="0" borderId="7" xfId="0" quotePrefix="1" applyFont="1" applyBorder="1" applyAlignment="1">
      <alignment horizontal="center"/>
    </xf>
    <xf numFmtId="0" fontId="8" fillId="0" borderId="7" xfId="0" applyFont="1" applyBorder="1" applyAlignment="1">
      <alignment horizontal="center" wrapText="1"/>
    </xf>
    <xf numFmtId="49" fontId="8" fillId="0" borderId="7" xfId="0" applyNumberFormat="1" applyFont="1" applyBorder="1" applyAlignment="1">
      <alignment horizontal="center" wrapText="1"/>
    </xf>
    <xf numFmtId="0" fontId="8" fillId="0" borderId="3" xfId="0" applyFont="1" applyBorder="1" applyAlignment="1">
      <alignment wrapText="1"/>
    </xf>
    <xf numFmtId="7" fontId="7" fillId="0" borderId="0" xfId="0" applyNumberFormat="1" applyFont="1"/>
    <xf numFmtId="0" fontId="8" fillId="0" borderId="7" xfId="0" applyFont="1" applyBorder="1" applyAlignment="1">
      <alignment horizontal="center"/>
    </xf>
    <xf numFmtId="44" fontId="8" fillId="0" borderId="1" xfId="1" applyFont="1" applyFill="1" applyBorder="1"/>
    <xf numFmtId="0" fontId="7" fillId="0" borderId="7" xfId="0" applyFont="1" applyBorder="1"/>
    <xf numFmtId="0" fontId="7" fillId="0" borderId="7" xfId="0" quotePrefix="1" applyFont="1" applyBorder="1" applyAlignment="1">
      <alignment horizontal="center"/>
    </xf>
    <xf numFmtId="0" fontId="7" fillId="0" borderId="7" xfId="0" applyFont="1" applyBorder="1" applyAlignment="1">
      <alignment horizontal="center"/>
    </xf>
    <xf numFmtId="0" fontId="7" fillId="0" borderId="7" xfId="0" applyFont="1" applyBorder="1" applyAlignment="1">
      <alignment horizontal="center" wrapText="1"/>
    </xf>
    <xf numFmtId="43" fontId="8" fillId="0" borderId="1" xfId="0" applyNumberFormat="1" applyFont="1" applyBorder="1" applyAlignment="1">
      <alignment horizontal="center"/>
    </xf>
    <xf numFmtId="0" fontId="12" fillId="0" borderId="1" xfId="0" applyFont="1" applyBorder="1" applyAlignment="1">
      <alignment horizontal="center" vertical="center"/>
    </xf>
    <xf numFmtId="44" fontId="7" fillId="0" borderId="0" xfId="0" applyNumberFormat="1" applyFont="1"/>
    <xf numFmtId="44" fontId="8" fillId="0" borderId="1" xfId="1" applyFont="1" applyFill="1" applyBorder="1" applyAlignment="1">
      <alignment horizontal="center"/>
    </xf>
    <xf numFmtId="44" fontId="8" fillId="0" borderId="0" xfId="0" applyNumberFormat="1" applyFont="1"/>
    <xf numFmtId="0" fontId="15" fillId="0" borderId="1" xfId="0" applyFont="1" applyBorder="1" applyAlignment="1">
      <alignment horizontal="center"/>
    </xf>
    <xf numFmtId="0" fontId="8" fillId="0" borderId="1" xfId="0" applyFont="1" applyBorder="1"/>
    <xf numFmtId="44" fontId="8" fillId="0" borderId="7" xfId="1" applyFont="1" applyFill="1" applyBorder="1" applyAlignment="1">
      <alignment horizontal="center" wrapText="1"/>
    </xf>
    <xf numFmtId="0" fontId="12" fillId="0" borderId="1" xfId="0" quotePrefix="1" applyFont="1" applyBorder="1" applyAlignment="1">
      <alignment horizontal="center" vertical="center" wrapText="1"/>
    </xf>
    <xf numFmtId="44" fontId="8" fillId="0" borderId="8" xfId="1" applyFont="1" applyFill="1" applyBorder="1" applyAlignment="1">
      <alignment horizontal="center" vertical="center" wrapText="1"/>
    </xf>
    <xf numFmtId="0" fontId="8" fillId="0" borderId="1" xfId="0" quotePrefix="1" applyFont="1" applyBorder="1" applyAlignment="1">
      <alignment horizontal="left" vertical="center" wrapText="1"/>
    </xf>
    <xf numFmtId="0" fontId="10" fillId="0" borderId="1" xfId="0" applyFont="1" applyBorder="1" applyAlignment="1">
      <alignment horizontal="center"/>
    </xf>
    <xf numFmtId="0" fontId="11" fillId="0" borderId="1" xfId="0" applyFont="1" applyBorder="1" applyAlignment="1">
      <alignment horizontal="center"/>
    </xf>
    <xf numFmtId="37" fontId="8" fillId="0" borderId="1" xfId="2" applyFont="1" applyBorder="1" applyAlignment="1">
      <alignment horizontal="center"/>
    </xf>
    <xf numFmtId="0" fontId="14" fillId="0" borderId="1" xfId="0" applyFont="1" applyBorder="1" applyAlignment="1">
      <alignment horizontal="center"/>
    </xf>
    <xf numFmtId="0" fontId="12" fillId="0" borderId="0" xfId="0" applyFont="1"/>
    <xf numFmtId="0" fontId="13" fillId="0" borderId="0" xfId="0" applyFont="1"/>
    <xf numFmtId="0" fontId="13" fillId="0" borderId="1" xfId="0" applyFont="1" applyBorder="1"/>
    <xf numFmtId="0" fontId="8" fillId="0" borderId="1" xfId="0" applyFont="1" applyBorder="1" applyAlignment="1" applyProtection="1">
      <alignment horizontal="center"/>
      <protection locked="0"/>
    </xf>
    <xf numFmtId="0" fontId="14" fillId="0" borderId="1" xfId="0" applyFont="1" applyBorder="1" applyAlignment="1">
      <alignment horizontal="center" wrapText="1" readingOrder="1"/>
    </xf>
    <xf numFmtId="0" fontId="17" fillId="0" borderId="9" xfId="0" applyFont="1" applyBorder="1" applyAlignment="1">
      <alignment horizontal="center" wrapText="1"/>
    </xf>
    <xf numFmtId="8" fontId="8" fillId="0" borderId="1" xfId="1" applyNumberFormat="1" applyFont="1" applyFill="1" applyBorder="1"/>
    <xf numFmtId="0" fontId="13" fillId="0" borderId="1" xfId="0" applyFont="1" applyBorder="1" applyAlignment="1">
      <alignment wrapText="1"/>
    </xf>
    <xf numFmtId="0" fontId="13" fillId="0" borderId="3" xfId="0" applyFont="1" applyBorder="1" applyAlignment="1">
      <alignment wrapText="1"/>
    </xf>
    <xf numFmtId="0" fontId="13" fillId="0" borderId="10" xfId="0" applyFont="1" applyBorder="1" applyAlignment="1">
      <alignment horizontal="center" wrapText="1"/>
    </xf>
    <xf numFmtId="0" fontId="8" fillId="0" borderId="11" xfId="0" applyFont="1" applyBorder="1" applyAlignment="1">
      <alignment horizontal="center"/>
    </xf>
    <xf numFmtId="0" fontId="8" fillId="0" borderId="12" xfId="0" applyFont="1" applyBorder="1" applyAlignment="1">
      <alignment horizontal="center"/>
    </xf>
    <xf numFmtId="0" fontId="19" fillId="0" borderId="9" xfId="0" applyFont="1" applyBorder="1" applyAlignment="1">
      <alignment horizontal="center" wrapText="1"/>
    </xf>
    <xf numFmtId="0" fontId="13" fillId="0" borderId="13" xfId="0" applyFont="1" applyBorder="1" applyAlignment="1">
      <alignment horizontal="center" wrapText="1"/>
    </xf>
    <xf numFmtId="0" fontId="8" fillId="0" borderId="14" xfId="0" applyFont="1" applyBorder="1" applyAlignment="1">
      <alignment horizontal="center"/>
    </xf>
    <xf numFmtId="0" fontId="8" fillId="0" borderId="9" xfId="0" applyFont="1" applyBorder="1" applyAlignment="1">
      <alignment horizontal="center"/>
    </xf>
    <xf numFmtId="164" fontId="8" fillId="0" borderId="1" xfId="0" applyNumberFormat="1" applyFont="1" applyBorder="1" applyAlignment="1">
      <alignment horizontal="center"/>
    </xf>
    <xf numFmtId="0" fontId="7" fillId="0" borderId="4" xfId="0" applyFont="1" applyBorder="1" applyAlignment="1">
      <alignment horizontal="center"/>
    </xf>
    <xf numFmtId="44" fontId="8" fillId="0" borderId="0" xfId="1" applyFont="1" applyFill="1" applyBorder="1" applyAlignment="1">
      <alignment horizontal="center" vertical="center" wrapText="1"/>
    </xf>
    <xf numFmtId="44" fontId="8" fillId="0" borderId="1" xfId="1" applyFont="1" applyBorder="1"/>
    <xf numFmtId="0" fontId="8" fillId="0" borderId="0" xfId="0" applyFont="1" applyAlignment="1">
      <alignment horizontal="center"/>
    </xf>
    <xf numFmtId="7" fontId="8" fillId="0" borderId="1" xfId="1" applyNumberFormat="1" applyFont="1" applyFill="1" applyBorder="1" applyAlignment="1">
      <alignment horizontal="center"/>
    </xf>
    <xf numFmtId="8" fontId="8" fillId="0" borderId="1" xfId="1" applyNumberFormat="1" applyFont="1" applyBorder="1" applyAlignment="1">
      <alignment horizontal="center"/>
    </xf>
    <xf numFmtId="0" fontId="20" fillId="2" borderId="0" xfId="0" applyFont="1" applyFill="1" applyAlignment="1">
      <alignment wrapText="1"/>
    </xf>
    <xf numFmtId="0" fontId="8" fillId="0" borderId="0" xfId="0" applyFont="1" applyAlignment="1">
      <alignment horizontal="center" vertical="center"/>
    </xf>
    <xf numFmtId="7" fontId="8" fillId="0" borderId="0" xfId="0" applyNumberFormat="1" applyFont="1"/>
    <xf numFmtId="44" fontId="8" fillId="0" borderId="0" xfId="1" applyFont="1" applyBorder="1"/>
    <xf numFmtId="0" fontId="17" fillId="0" borderId="1" xfId="0" applyFont="1" applyBorder="1" applyAlignment="1">
      <alignment horizontal="center" wrapText="1"/>
    </xf>
    <xf numFmtId="44" fontId="8" fillId="0" borderId="1" xfId="1" applyFont="1" applyBorder="1" applyAlignment="1">
      <alignment horizontal="center"/>
    </xf>
    <xf numFmtId="0" fontId="7" fillId="0" borderId="11" xfId="0" applyFont="1" applyBorder="1" applyAlignment="1">
      <alignment horizontal="center" vertical="center"/>
    </xf>
    <xf numFmtId="0" fontId="7" fillId="0" borderId="15" xfId="0" applyFont="1" applyBorder="1" applyAlignment="1">
      <alignment horizontal="center"/>
    </xf>
    <xf numFmtId="0" fontId="8" fillId="0" borderId="11" xfId="0" applyFont="1" applyBorder="1" applyAlignment="1">
      <alignment horizontal="center" vertical="center"/>
    </xf>
    <xf numFmtId="0" fontId="14" fillId="0" borderId="11" xfId="0" applyFont="1" applyBorder="1" applyAlignment="1">
      <alignment horizontal="center" vertical="center"/>
    </xf>
    <xf numFmtId="44" fontId="8" fillId="0" borderId="7" xfId="1" applyFont="1" applyFill="1" applyBorder="1" applyAlignment="1">
      <alignment horizontal="center"/>
    </xf>
    <xf numFmtId="0" fontId="5" fillId="0" borderId="0" xfId="0" applyFont="1" applyAlignment="1">
      <alignment horizontal="center"/>
    </xf>
    <xf numFmtId="0" fontId="4" fillId="0" borderId="0" xfId="0" applyFont="1"/>
    <xf numFmtId="0" fontId="13" fillId="0" borderId="0" xfId="0" applyFont="1" applyAlignment="1">
      <alignment horizontal="center"/>
    </xf>
    <xf numFmtId="0" fontId="13" fillId="0" borderId="11" xfId="0" applyFont="1" applyBorder="1" applyAlignment="1">
      <alignment horizontal="center" vertical="center" wrapText="1"/>
    </xf>
    <xf numFmtId="0" fontId="5" fillId="0" borderId="0" xfId="0" applyFont="1" applyAlignment="1">
      <alignment horizontal="center"/>
    </xf>
    <xf numFmtId="0" fontId="4" fillId="0" borderId="0" xfId="0" applyFont="1"/>
  </cellXfs>
  <cellStyles count="3">
    <cellStyle name="Currency" xfId="1" builtinId="4"/>
    <cellStyle name="Normal" xfId="0" builtinId="0"/>
    <cellStyle name="Normal_DRAFT Options  FY 13 State One Stop Allocations 7 10 12 "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97"/>
  <sheetViews>
    <sheetView tabSelected="1" topLeftCell="A4" zoomScale="120" zoomScaleNormal="120" workbookViewId="0">
      <selection activeCell="A89" sqref="A89"/>
    </sheetView>
  </sheetViews>
  <sheetFormatPr defaultColWidth="9.1796875" defaultRowHeight="12" x14ac:dyDescent="0.3"/>
  <cols>
    <col min="1" max="1" width="64.81640625" style="3" customWidth="1"/>
    <col min="2" max="2" width="38.453125" style="3" customWidth="1"/>
    <col min="3" max="3" width="18.81640625" style="2" customWidth="1"/>
    <col min="4" max="4" width="12.81640625" style="2" customWidth="1"/>
    <col min="5" max="5" width="11.453125" style="2" customWidth="1"/>
    <col min="6" max="6" width="9.1796875" style="2" customWidth="1"/>
    <col min="7" max="7" width="29.54296875" style="2" customWidth="1"/>
    <col min="8" max="8" width="14.1796875" style="2" hidden="1" customWidth="1"/>
    <col min="9" max="9" width="12.81640625" style="2" hidden="1" customWidth="1"/>
    <col min="10" max="11" width="12.54296875" style="2" hidden="1" customWidth="1"/>
    <col min="12" max="19" width="15.1796875" style="2" hidden="1" customWidth="1"/>
    <col min="20" max="20" width="15.1796875" style="2" customWidth="1"/>
    <col min="21" max="21" width="12.81640625" style="3" hidden="1" customWidth="1"/>
    <col min="22" max="22" width="15.1796875" style="3" customWidth="1"/>
    <col min="23" max="23" width="12.1796875" style="3" bestFit="1" customWidth="1"/>
    <col min="24" max="16384" width="9.1796875" style="3"/>
  </cols>
  <sheetData>
    <row r="1" spans="1:23" ht="20.5" x14ac:dyDescent="0.45">
      <c r="A1" s="3" t="s">
        <v>0</v>
      </c>
      <c r="B1" s="104" t="s">
        <v>1</v>
      </c>
      <c r="C1" s="105"/>
      <c r="D1" s="105"/>
      <c r="E1" s="105"/>
      <c r="F1" s="105"/>
      <c r="G1" s="105"/>
      <c r="H1" s="105"/>
      <c r="I1" s="101"/>
      <c r="J1" s="101"/>
      <c r="K1" s="101"/>
      <c r="L1" s="101"/>
      <c r="M1" s="101"/>
      <c r="N1" s="101"/>
      <c r="O1" s="101"/>
      <c r="P1" s="101"/>
      <c r="Q1" s="101"/>
      <c r="R1" s="101"/>
      <c r="S1" s="101"/>
      <c r="T1" s="101"/>
    </row>
    <row r="2" spans="1:23" ht="20.5" x14ac:dyDescent="0.45">
      <c r="B2" s="100"/>
      <c r="C2" s="100"/>
      <c r="D2" s="100"/>
      <c r="E2" s="6"/>
      <c r="F2" s="6"/>
      <c r="G2" s="6"/>
    </row>
    <row r="3" spans="1:23" ht="20.5" x14ac:dyDescent="0.45">
      <c r="A3" s="4" t="s">
        <v>2</v>
      </c>
      <c r="B3" s="100" t="s">
        <v>3</v>
      </c>
      <c r="C3" s="1"/>
    </row>
    <row r="4" spans="1:23" ht="21" thickBot="1" x14ac:dyDescent="0.5">
      <c r="A4" s="4"/>
      <c r="B4" s="5"/>
      <c r="C4" s="1"/>
    </row>
    <row r="5" spans="1:23" s="9" customFormat="1" ht="29.5" thickBot="1" x14ac:dyDescent="0.4">
      <c r="A5" s="38"/>
      <c r="B5" s="31" t="s">
        <v>4</v>
      </c>
      <c r="C5" s="31" t="s">
        <v>5</v>
      </c>
      <c r="D5" s="31" t="s">
        <v>6</v>
      </c>
      <c r="E5" s="31" t="s">
        <v>7</v>
      </c>
      <c r="F5" s="31" t="s">
        <v>8</v>
      </c>
      <c r="G5" s="60" t="s">
        <v>9</v>
      </c>
      <c r="H5" s="31" t="s">
        <v>10</v>
      </c>
      <c r="I5" s="84" t="s">
        <v>11</v>
      </c>
      <c r="J5" s="84" t="s">
        <v>12</v>
      </c>
      <c r="K5" s="84" t="s">
        <v>13</v>
      </c>
      <c r="L5" s="84" t="s">
        <v>14</v>
      </c>
      <c r="M5" s="84" t="s">
        <v>15</v>
      </c>
      <c r="N5" s="84" t="s">
        <v>16</v>
      </c>
      <c r="O5" s="84" t="s">
        <v>17</v>
      </c>
      <c r="P5" s="84" t="s">
        <v>18</v>
      </c>
      <c r="Q5" s="84" t="s">
        <v>19</v>
      </c>
      <c r="R5" s="84" t="s">
        <v>20</v>
      </c>
      <c r="S5" s="84" t="s">
        <v>21</v>
      </c>
      <c r="T5" s="84" t="s">
        <v>120</v>
      </c>
      <c r="U5" s="8" t="s">
        <v>22</v>
      </c>
      <c r="V5" s="90"/>
    </row>
    <row r="6" spans="1:23" s="9" customFormat="1" ht="14.5" hidden="1" x14ac:dyDescent="0.35">
      <c r="A6" s="37" t="s">
        <v>23</v>
      </c>
      <c r="B6" s="26"/>
      <c r="C6" s="27"/>
      <c r="D6" s="27"/>
      <c r="E6" s="28"/>
      <c r="F6" s="29"/>
      <c r="G6" s="29"/>
      <c r="H6" s="29"/>
      <c r="I6" s="83"/>
      <c r="J6" s="83"/>
      <c r="K6" s="83"/>
      <c r="L6" s="83"/>
      <c r="M6" s="83"/>
      <c r="N6" s="83"/>
      <c r="O6" s="83"/>
      <c r="P6" s="83"/>
      <c r="Q6" s="83"/>
      <c r="R6" s="83"/>
      <c r="S6" s="83"/>
      <c r="T6" s="83"/>
      <c r="U6" s="30"/>
      <c r="V6" s="55"/>
    </row>
    <row r="7" spans="1:23" s="9" customFormat="1" ht="14.5" hidden="1" x14ac:dyDescent="0.35">
      <c r="A7" s="14" t="s">
        <v>24</v>
      </c>
      <c r="B7" s="10"/>
      <c r="C7" s="11"/>
      <c r="D7" s="11"/>
      <c r="E7" s="12"/>
      <c r="F7" s="13"/>
      <c r="G7" s="13"/>
      <c r="H7" s="14"/>
      <c r="I7" s="14"/>
      <c r="J7" s="14"/>
      <c r="K7" s="14"/>
      <c r="L7" s="14"/>
      <c r="M7" s="14"/>
      <c r="N7" s="14"/>
      <c r="O7" s="14"/>
      <c r="P7" s="14"/>
      <c r="Q7" s="14"/>
      <c r="R7" s="14"/>
      <c r="S7" s="14"/>
      <c r="T7" s="14"/>
      <c r="U7" s="15"/>
      <c r="V7" s="55"/>
    </row>
    <row r="8" spans="1:23" s="9" customFormat="1" ht="14.5" hidden="1" x14ac:dyDescent="0.35">
      <c r="A8" s="61" t="s">
        <v>25</v>
      </c>
      <c r="B8" s="16" t="s">
        <v>26</v>
      </c>
      <c r="C8" s="70" t="s">
        <v>27</v>
      </c>
      <c r="D8" s="13" t="s">
        <v>28</v>
      </c>
      <c r="E8" s="13">
        <v>6501</v>
      </c>
      <c r="F8" s="16">
        <v>17.259</v>
      </c>
      <c r="G8" s="71" t="s">
        <v>29</v>
      </c>
      <c r="H8" s="72"/>
      <c r="I8" s="72"/>
      <c r="J8" s="72"/>
      <c r="K8" s="72"/>
      <c r="L8" s="46">
        <v>797305</v>
      </c>
      <c r="M8" s="46"/>
      <c r="N8" s="46"/>
      <c r="O8" s="46"/>
      <c r="P8" s="46"/>
      <c r="Q8" s="46"/>
      <c r="R8" s="46"/>
      <c r="S8" s="46"/>
      <c r="T8" s="46"/>
      <c r="U8" s="15">
        <f>L8</f>
        <v>797305</v>
      </c>
      <c r="V8" s="55"/>
    </row>
    <row r="9" spans="1:23" s="9" customFormat="1" ht="14.5" hidden="1" x14ac:dyDescent="0.35">
      <c r="A9" s="61" t="s">
        <v>25</v>
      </c>
      <c r="B9" s="16" t="s">
        <v>30</v>
      </c>
      <c r="C9" s="70" t="s">
        <v>27</v>
      </c>
      <c r="D9" s="13" t="s">
        <v>28</v>
      </c>
      <c r="E9" s="13">
        <v>6501</v>
      </c>
      <c r="F9" s="16">
        <v>17.259</v>
      </c>
      <c r="G9" s="71" t="s">
        <v>29</v>
      </c>
      <c r="H9" s="46"/>
      <c r="I9" s="46"/>
      <c r="J9" s="46"/>
      <c r="K9" s="46"/>
      <c r="L9" s="46">
        <v>1</v>
      </c>
      <c r="M9" s="46"/>
      <c r="N9" s="46"/>
      <c r="O9" s="46"/>
      <c r="P9" s="46"/>
      <c r="Q9" s="46"/>
      <c r="R9" s="46"/>
      <c r="S9" s="46"/>
      <c r="T9" s="46"/>
      <c r="U9" s="15">
        <f t="shared" ref="U9:U13" si="0">L9</f>
        <v>1</v>
      </c>
      <c r="V9" s="55"/>
    </row>
    <row r="10" spans="1:23" s="20" customFormat="1" ht="14.5" hidden="1" x14ac:dyDescent="0.35">
      <c r="A10" s="19" t="s">
        <v>31</v>
      </c>
      <c r="B10" s="16" t="s">
        <v>26</v>
      </c>
      <c r="C10" s="70" t="s">
        <v>32</v>
      </c>
      <c r="D10" s="14" t="s">
        <v>33</v>
      </c>
      <c r="E10" s="14">
        <v>6502</v>
      </c>
      <c r="F10" s="14">
        <v>17.257999999999999</v>
      </c>
      <c r="G10" s="71" t="s">
        <v>29</v>
      </c>
      <c r="H10" s="72"/>
      <c r="I10" s="72"/>
      <c r="J10" s="72"/>
      <c r="K10" s="72"/>
      <c r="L10" s="46">
        <v>140510</v>
      </c>
      <c r="M10" s="46"/>
      <c r="N10" s="46"/>
      <c r="O10" s="46"/>
      <c r="P10" s="46"/>
      <c r="Q10" s="46"/>
      <c r="R10" s="46"/>
      <c r="S10" s="46"/>
      <c r="T10" s="46"/>
      <c r="U10" s="15">
        <f t="shared" si="0"/>
        <v>140510</v>
      </c>
      <c r="V10" s="55"/>
    </row>
    <row r="11" spans="1:23" s="9" customFormat="1" ht="14.5" hidden="1" x14ac:dyDescent="0.35">
      <c r="A11" s="19" t="s">
        <v>31</v>
      </c>
      <c r="B11" s="16" t="s">
        <v>30</v>
      </c>
      <c r="C11" s="70" t="s">
        <v>32</v>
      </c>
      <c r="D11" s="14" t="s">
        <v>33</v>
      </c>
      <c r="E11" s="14">
        <v>6502</v>
      </c>
      <c r="F11" s="14">
        <v>17.257999999999999</v>
      </c>
      <c r="G11" s="71" t="s">
        <v>29</v>
      </c>
      <c r="H11" s="46"/>
      <c r="I11" s="46"/>
      <c r="J11" s="46"/>
      <c r="K11" s="46"/>
      <c r="L11" s="46">
        <v>1</v>
      </c>
      <c r="M11" s="46"/>
      <c r="N11" s="46"/>
      <c r="O11" s="46"/>
      <c r="P11" s="46"/>
      <c r="Q11" s="46"/>
      <c r="R11" s="46"/>
      <c r="S11" s="46"/>
      <c r="T11" s="46"/>
      <c r="U11" s="15">
        <f t="shared" si="0"/>
        <v>1</v>
      </c>
      <c r="V11" s="55"/>
    </row>
    <row r="12" spans="1:23" s="20" customFormat="1" ht="14.5" hidden="1" x14ac:dyDescent="0.35">
      <c r="A12" s="33" t="s">
        <v>34</v>
      </c>
      <c r="B12" s="16" t="s">
        <v>26</v>
      </c>
      <c r="C12" s="70" t="s">
        <v>35</v>
      </c>
      <c r="D12" s="14" t="s">
        <v>36</v>
      </c>
      <c r="E12" s="14">
        <v>6503</v>
      </c>
      <c r="F12" s="14">
        <v>17.277999999999999</v>
      </c>
      <c r="G12" s="71" t="s">
        <v>29</v>
      </c>
      <c r="H12" s="72"/>
      <c r="I12" s="72"/>
      <c r="J12" s="72"/>
      <c r="K12" s="72"/>
      <c r="L12" s="46">
        <v>120159</v>
      </c>
      <c r="M12" s="46"/>
      <c r="N12" s="46"/>
      <c r="O12" s="46"/>
      <c r="P12" s="46"/>
      <c r="Q12" s="46"/>
      <c r="R12" s="46"/>
      <c r="S12" s="46"/>
      <c r="T12" s="46"/>
      <c r="U12" s="15">
        <f t="shared" si="0"/>
        <v>120159</v>
      </c>
      <c r="V12" s="55"/>
    </row>
    <row r="13" spans="1:23" s="20" customFormat="1" ht="14.5" hidden="1" x14ac:dyDescent="0.35">
      <c r="A13" s="33" t="s">
        <v>34</v>
      </c>
      <c r="B13" s="16" t="s">
        <v>30</v>
      </c>
      <c r="C13" s="70" t="s">
        <v>35</v>
      </c>
      <c r="D13" s="14" t="s">
        <v>36</v>
      </c>
      <c r="E13" s="14">
        <v>6503</v>
      </c>
      <c r="F13" s="14">
        <v>17.277999999999999</v>
      </c>
      <c r="G13" s="71" t="s">
        <v>29</v>
      </c>
      <c r="H13" s="46"/>
      <c r="I13" s="46"/>
      <c r="J13" s="46"/>
      <c r="K13" s="46"/>
      <c r="L13" s="46">
        <v>1</v>
      </c>
      <c r="M13" s="46"/>
      <c r="N13" s="46"/>
      <c r="O13" s="46"/>
      <c r="P13" s="46"/>
      <c r="Q13" s="46"/>
      <c r="R13" s="46"/>
      <c r="S13" s="46"/>
      <c r="T13" s="46"/>
      <c r="U13" s="15">
        <f t="shared" si="0"/>
        <v>1</v>
      </c>
      <c r="V13" s="55"/>
    </row>
    <row r="14" spans="1:23" s="20" customFormat="1" ht="14.5" hidden="1" x14ac:dyDescent="0.35">
      <c r="A14" s="19" t="s">
        <v>31</v>
      </c>
      <c r="B14" s="16" t="s">
        <v>26</v>
      </c>
      <c r="C14" s="70" t="s">
        <v>37</v>
      </c>
      <c r="D14" s="14" t="s">
        <v>33</v>
      </c>
      <c r="E14" s="14">
        <v>6502</v>
      </c>
      <c r="F14" s="14">
        <v>17.257999999999999</v>
      </c>
      <c r="G14" s="71" t="s">
        <v>29</v>
      </c>
      <c r="H14" s="46"/>
      <c r="I14" s="46"/>
      <c r="J14" s="46"/>
      <c r="K14" s="46"/>
      <c r="L14" s="46"/>
      <c r="M14" s="46"/>
      <c r="N14" s="46">
        <v>581485</v>
      </c>
      <c r="O14" s="46"/>
      <c r="P14" s="46"/>
      <c r="Q14" s="46"/>
      <c r="R14" s="46"/>
      <c r="S14" s="46"/>
      <c r="T14" s="46"/>
      <c r="U14" s="15">
        <f>N14</f>
        <v>581485</v>
      </c>
      <c r="V14" s="55"/>
    </row>
    <row r="15" spans="1:23" s="20" customFormat="1" ht="14.5" hidden="1" x14ac:dyDescent="0.35">
      <c r="A15" s="19" t="s">
        <v>31</v>
      </c>
      <c r="B15" s="16" t="s">
        <v>30</v>
      </c>
      <c r="C15" s="70" t="s">
        <v>37</v>
      </c>
      <c r="D15" s="14" t="s">
        <v>33</v>
      </c>
      <c r="E15" s="14">
        <v>6502</v>
      </c>
      <c r="F15" s="14">
        <v>17.257999999999999</v>
      </c>
      <c r="G15" s="71" t="s">
        <v>29</v>
      </c>
      <c r="H15" s="46"/>
      <c r="I15" s="46"/>
      <c r="J15" s="46"/>
      <c r="K15" s="46"/>
      <c r="L15" s="46"/>
      <c r="M15" s="46"/>
      <c r="N15" s="46">
        <v>1</v>
      </c>
      <c r="O15" s="46"/>
      <c r="P15" s="46"/>
      <c r="Q15" s="46"/>
      <c r="R15" s="46"/>
      <c r="S15" s="46"/>
      <c r="T15" s="46"/>
      <c r="U15" s="15">
        <f t="shared" ref="U15:U17" si="1">N15</f>
        <v>1</v>
      </c>
      <c r="V15" s="55"/>
      <c r="W15" s="55"/>
    </row>
    <row r="16" spans="1:23" s="20" customFormat="1" ht="14.5" hidden="1" x14ac:dyDescent="0.35">
      <c r="A16" s="33" t="s">
        <v>34</v>
      </c>
      <c r="B16" s="16" t="s">
        <v>26</v>
      </c>
      <c r="C16" s="70" t="s">
        <v>38</v>
      </c>
      <c r="D16" s="14" t="s">
        <v>36</v>
      </c>
      <c r="E16" s="14">
        <v>6503</v>
      </c>
      <c r="F16" s="14">
        <v>17.277999999999999</v>
      </c>
      <c r="G16" s="71" t="s">
        <v>29</v>
      </c>
      <c r="H16" s="46"/>
      <c r="I16" s="46"/>
      <c r="J16" s="46"/>
      <c r="K16" s="46"/>
      <c r="L16" s="46"/>
      <c r="M16" s="46"/>
      <c r="N16" s="46">
        <v>442780</v>
      </c>
      <c r="O16" s="46"/>
      <c r="P16" s="46"/>
      <c r="Q16" s="46"/>
      <c r="R16" s="46"/>
      <c r="S16" s="46"/>
      <c r="T16" s="46"/>
      <c r="U16" s="15">
        <f t="shared" si="1"/>
        <v>442780</v>
      </c>
      <c r="V16" s="55"/>
    </row>
    <row r="17" spans="1:23" s="9" customFormat="1" ht="14.5" hidden="1" x14ac:dyDescent="0.35">
      <c r="A17" s="33" t="s">
        <v>34</v>
      </c>
      <c r="B17" s="16" t="s">
        <v>30</v>
      </c>
      <c r="C17" s="70" t="s">
        <v>38</v>
      </c>
      <c r="D17" s="14" t="s">
        <v>36</v>
      </c>
      <c r="E17" s="14">
        <v>6503</v>
      </c>
      <c r="F17" s="14">
        <v>17.277999999999999</v>
      </c>
      <c r="G17" s="71" t="s">
        <v>29</v>
      </c>
      <c r="H17" s="46"/>
      <c r="I17" s="46"/>
      <c r="J17" s="46"/>
      <c r="K17" s="46"/>
      <c r="L17" s="46"/>
      <c r="M17" s="46"/>
      <c r="N17" s="46">
        <v>1</v>
      </c>
      <c r="O17" s="46"/>
      <c r="P17" s="46"/>
      <c r="Q17" s="46"/>
      <c r="R17" s="46"/>
      <c r="S17" s="46"/>
      <c r="T17" s="46"/>
      <c r="U17" s="15">
        <f t="shared" si="1"/>
        <v>1</v>
      </c>
      <c r="V17" s="55"/>
    </row>
    <row r="18" spans="1:23" s="9" customFormat="1" ht="14.5" hidden="1" x14ac:dyDescent="0.35">
      <c r="A18" s="33"/>
      <c r="B18" s="16"/>
      <c r="C18" s="52"/>
      <c r="D18" s="14"/>
      <c r="E18" s="16"/>
      <c r="F18" s="14"/>
      <c r="G18" s="65"/>
      <c r="H18" s="46"/>
      <c r="I18" s="46"/>
      <c r="J18" s="46"/>
      <c r="K18" s="46"/>
      <c r="L18" s="46"/>
      <c r="M18" s="46"/>
      <c r="N18" s="46"/>
      <c r="O18" s="46"/>
      <c r="P18" s="46"/>
      <c r="Q18" s="46"/>
      <c r="R18" s="46"/>
      <c r="S18" s="46"/>
      <c r="T18" s="46"/>
      <c r="U18" s="15"/>
      <c r="V18" s="55"/>
    </row>
    <row r="19" spans="1:23" s="9" customFormat="1" ht="15.5" hidden="1" x14ac:dyDescent="0.35">
      <c r="A19" s="33"/>
      <c r="B19" s="16"/>
      <c r="C19" s="14"/>
      <c r="D19" s="63"/>
      <c r="E19" s="62"/>
      <c r="F19" s="14"/>
      <c r="G19" s="65"/>
      <c r="H19" s="18"/>
      <c r="I19" s="18"/>
      <c r="J19" s="18"/>
      <c r="K19" s="18"/>
      <c r="L19" s="18"/>
      <c r="M19" s="18"/>
      <c r="N19" s="18"/>
      <c r="O19" s="18"/>
      <c r="P19" s="18"/>
      <c r="Q19" s="18"/>
      <c r="R19" s="18"/>
      <c r="S19" s="18"/>
      <c r="T19" s="18"/>
      <c r="U19" s="46"/>
      <c r="V19" s="24"/>
    </row>
    <row r="20" spans="1:23" s="9" customFormat="1" ht="15.5" hidden="1" x14ac:dyDescent="0.35">
      <c r="A20" s="33"/>
      <c r="B20" s="16"/>
      <c r="C20" s="14"/>
      <c r="D20" s="63"/>
      <c r="E20" s="62"/>
      <c r="F20" s="14"/>
      <c r="G20" s="65"/>
      <c r="H20" s="18"/>
      <c r="I20" s="18"/>
      <c r="J20" s="18"/>
      <c r="K20" s="18"/>
      <c r="L20" s="18"/>
      <c r="M20" s="18"/>
      <c r="N20" s="18"/>
      <c r="O20" s="18"/>
      <c r="P20" s="18"/>
      <c r="Q20" s="18"/>
      <c r="R20" s="18"/>
      <c r="S20" s="18"/>
      <c r="T20" s="18"/>
      <c r="U20" s="46"/>
      <c r="V20" s="24"/>
    </row>
    <row r="21" spans="1:23" s="9" customFormat="1" ht="14.5" hidden="1" x14ac:dyDescent="0.35">
      <c r="A21" s="7" t="s">
        <v>23</v>
      </c>
      <c r="B21" s="16"/>
      <c r="C21" s="14"/>
      <c r="D21" s="14"/>
      <c r="E21" s="14"/>
      <c r="F21" s="14"/>
      <c r="G21" s="14"/>
      <c r="H21" s="17"/>
      <c r="I21" s="17"/>
      <c r="J21" s="17"/>
      <c r="K21" s="17"/>
      <c r="L21" s="17"/>
      <c r="M21" s="17"/>
      <c r="N21" s="17"/>
      <c r="O21" s="17"/>
      <c r="P21" s="17"/>
      <c r="Q21" s="17"/>
      <c r="R21" s="17"/>
      <c r="S21" s="17"/>
      <c r="T21" s="17"/>
      <c r="U21" s="15"/>
      <c r="V21" s="55"/>
    </row>
    <row r="22" spans="1:23" s="9" customFormat="1" ht="14.5" hidden="1" x14ac:dyDescent="0.35">
      <c r="A22" s="14" t="s">
        <v>39</v>
      </c>
      <c r="B22" s="16"/>
      <c r="C22" s="14"/>
      <c r="D22" s="14"/>
      <c r="E22" s="14"/>
      <c r="F22" s="14"/>
      <c r="G22" s="14"/>
      <c r="H22" s="17"/>
      <c r="I22" s="17"/>
      <c r="J22" s="17"/>
      <c r="K22" s="17"/>
      <c r="L22" s="17"/>
      <c r="M22" s="17"/>
      <c r="N22" s="17"/>
      <c r="O22" s="17"/>
      <c r="P22" s="17"/>
      <c r="Q22" s="17"/>
      <c r="R22" s="17"/>
      <c r="S22" s="17"/>
      <c r="T22" s="17"/>
      <c r="U22" s="15"/>
      <c r="V22" s="55"/>
    </row>
    <row r="23" spans="1:23" s="9" customFormat="1" ht="15.5" hidden="1" x14ac:dyDescent="0.35">
      <c r="A23" s="73" t="s">
        <v>40</v>
      </c>
      <c r="B23" s="75" t="s">
        <v>41</v>
      </c>
      <c r="C23" s="76" t="s">
        <v>42</v>
      </c>
      <c r="D23" s="77" t="s">
        <v>43</v>
      </c>
      <c r="E23" s="77" t="s">
        <v>44</v>
      </c>
      <c r="F23" s="77">
        <v>17.225000000000001</v>
      </c>
      <c r="G23" s="78" t="s">
        <v>45</v>
      </c>
      <c r="H23" s="82">
        <f>43973.2790517499-1</f>
        <v>43972.279051749902</v>
      </c>
      <c r="I23" s="82"/>
      <c r="J23" s="82"/>
      <c r="K23" s="82"/>
      <c r="L23" s="82"/>
      <c r="M23" s="82"/>
      <c r="N23" s="82"/>
      <c r="O23" s="82"/>
      <c r="P23" s="82"/>
      <c r="Q23" s="82"/>
      <c r="R23" s="82"/>
      <c r="S23" s="82"/>
      <c r="T23" s="82"/>
      <c r="U23" s="25">
        <f>H23</f>
        <v>43972.279051749902</v>
      </c>
      <c r="V23" s="91"/>
    </row>
    <row r="24" spans="1:23" s="9" customFormat="1" ht="15.5" hidden="1" x14ac:dyDescent="0.35">
      <c r="A24" s="74" t="s">
        <v>40</v>
      </c>
      <c r="B24" s="79" t="s">
        <v>46</v>
      </c>
      <c r="C24" s="80" t="s">
        <v>42</v>
      </c>
      <c r="D24" s="81" t="s">
        <v>43</v>
      </c>
      <c r="E24" s="81" t="s">
        <v>44</v>
      </c>
      <c r="F24" s="81">
        <v>17.225000000000001</v>
      </c>
      <c r="G24" s="78" t="s">
        <v>45</v>
      </c>
      <c r="H24" s="82">
        <v>1</v>
      </c>
      <c r="I24" s="82"/>
      <c r="J24" s="82"/>
      <c r="K24" s="82"/>
      <c r="L24" s="82"/>
      <c r="M24" s="82"/>
      <c r="N24" s="82"/>
      <c r="O24" s="82"/>
      <c r="P24" s="82"/>
      <c r="Q24" s="82"/>
      <c r="R24" s="82"/>
      <c r="S24" s="82"/>
      <c r="T24" s="82"/>
      <c r="U24" s="25">
        <f>H24</f>
        <v>1</v>
      </c>
      <c r="V24" s="91"/>
    </row>
    <row r="25" spans="1:23" s="9" customFormat="1" ht="14.5" hidden="1" x14ac:dyDescent="0.35">
      <c r="A25" s="57"/>
      <c r="B25" s="16"/>
      <c r="C25" s="14"/>
      <c r="D25" s="14"/>
      <c r="E25" s="14"/>
      <c r="F25" s="14"/>
      <c r="G25" s="14"/>
      <c r="H25" s="17"/>
      <c r="I25" s="17"/>
      <c r="J25" s="17"/>
      <c r="K25" s="17"/>
      <c r="L25" s="17"/>
      <c r="M25" s="17"/>
      <c r="N25" s="17"/>
      <c r="O25" s="17"/>
      <c r="P25" s="17"/>
      <c r="Q25" s="17"/>
      <c r="R25" s="17"/>
      <c r="S25" s="17"/>
      <c r="T25" s="17"/>
      <c r="U25" s="15"/>
      <c r="V25" s="55"/>
      <c r="W25" s="53"/>
    </row>
    <row r="26" spans="1:23" s="9" customFormat="1" ht="14.5" hidden="1" x14ac:dyDescent="0.35">
      <c r="A26" s="19"/>
      <c r="B26" s="16"/>
      <c r="C26" s="14"/>
      <c r="D26" s="14"/>
      <c r="E26" s="14"/>
      <c r="F26" s="14"/>
      <c r="G26" s="14"/>
      <c r="H26" s="17"/>
      <c r="I26" s="17"/>
      <c r="J26" s="17"/>
      <c r="K26" s="17"/>
      <c r="L26" s="17"/>
      <c r="M26" s="17"/>
      <c r="N26" s="17"/>
      <c r="O26" s="17"/>
      <c r="P26" s="17"/>
      <c r="Q26" s="17"/>
      <c r="R26" s="17"/>
      <c r="S26" s="17"/>
      <c r="T26" s="17"/>
      <c r="U26" s="15"/>
      <c r="V26" s="55"/>
    </row>
    <row r="27" spans="1:23" s="9" customFormat="1" ht="14.5" hidden="1" x14ac:dyDescent="0.35">
      <c r="A27" s="33"/>
      <c r="B27" s="16"/>
      <c r="C27" s="34"/>
      <c r="D27" s="34"/>
      <c r="E27" s="35"/>
      <c r="F27" s="14"/>
      <c r="G27" s="14"/>
      <c r="H27" s="17"/>
      <c r="I27" s="17"/>
      <c r="J27" s="17"/>
      <c r="K27" s="17"/>
      <c r="L27" s="17"/>
      <c r="M27" s="17"/>
      <c r="N27" s="17"/>
      <c r="O27" s="17"/>
      <c r="P27" s="17"/>
      <c r="Q27" s="17"/>
      <c r="R27" s="17"/>
      <c r="S27" s="17"/>
      <c r="T27" s="17"/>
      <c r="U27" s="15"/>
      <c r="V27" s="55"/>
    </row>
    <row r="28" spans="1:23" s="9" customFormat="1" ht="14.5" hidden="1" x14ac:dyDescent="0.35">
      <c r="A28" s="37" t="s">
        <v>23</v>
      </c>
      <c r="B28" s="16"/>
      <c r="C28" s="34"/>
      <c r="D28" s="34"/>
      <c r="E28" s="35"/>
      <c r="F28" s="14"/>
      <c r="G28" s="14"/>
      <c r="H28" s="17"/>
      <c r="I28" s="17"/>
      <c r="J28" s="17"/>
      <c r="K28" s="17"/>
      <c r="L28" s="17"/>
      <c r="M28" s="17"/>
      <c r="N28" s="17"/>
      <c r="O28" s="17"/>
      <c r="P28" s="17"/>
      <c r="Q28" s="17"/>
      <c r="R28" s="17"/>
      <c r="S28" s="17"/>
      <c r="T28" s="17"/>
      <c r="U28" s="15"/>
      <c r="V28" s="55"/>
    </row>
    <row r="29" spans="1:23" s="9" customFormat="1" ht="14.5" hidden="1" x14ac:dyDescent="0.35">
      <c r="A29" s="14" t="s">
        <v>47</v>
      </c>
      <c r="B29" s="16"/>
      <c r="C29" s="14"/>
      <c r="D29" s="14"/>
      <c r="E29" s="14"/>
      <c r="F29" s="14"/>
      <c r="G29" s="14"/>
      <c r="H29" s="17"/>
      <c r="I29" s="17"/>
      <c r="J29" s="17"/>
      <c r="K29" s="17"/>
      <c r="L29" s="17"/>
      <c r="M29" s="17"/>
      <c r="N29" s="17"/>
      <c r="O29" s="17"/>
      <c r="P29" s="17"/>
      <c r="Q29" s="17"/>
      <c r="R29" s="17"/>
      <c r="S29" s="17"/>
      <c r="T29" s="17"/>
      <c r="U29" s="15"/>
      <c r="V29" s="55"/>
    </row>
    <row r="30" spans="1:23" s="9" customFormat="1" ht="14.5" hidden="1" x14ac:dyDescent="0.35">
      <c r="A30" s="36" t="s">
        <v>48</v>
      </c>
      <c r="B30" s="59" t="s">
        <v>41</v>
      </c>
      <c r="C30" s="86" t="s">
        <v>49</v>
      </c>
      <c r="D30" s="64" t="s">
        <v>50</v>
      </c>
      <c r="E30" s="64" t="s">
        <v>51</v>
      </c>
      <c r="F30" s="16" t="s">
        <v>52</v>
      </c>
      <c r="G30" s="16"/>
      <c r="H30" s="17"/>
      <c r="I30" s="17"/>
      <c r="J30" s="17"/>
      <c r="K30" s="88">
        <v>280701.62</v>
      </c>
      <c r="L30" s="88"/>
      <c r="M30" s="88"/>
      <c r="N30" s="88"/>
      <c r="O30" s="88"/>
      <c r="P30" s="88"/>
      <c r="Q30" s="88"/>
      <c r="R30" s="88"/>
      <c r="S30" s="88"/>
      <c r="T30" s="88"/>
      <c r="U30" s="15">
        <f>SUM(K30)</f>
        <v>280701.62</v>
      </c>
      <c r="V30" s="55"/>
    </row>
    <row r="31" spans="1:23" s="9" customFormat="1" ht="14.5" hidden="1" x14ac:dyDescent="0.35">
      <c r="A31" s="36"/>
      <c r="B31" s="16"/>
      <c r="C31" s="14"/>
      <c r="D31" s="14"/>
      <c r="E31" s="14"/>
      <c r="F31" s="16"/>
      <c r="G31" s="16"/>
      <c r="H31" s="17"/>
      <c r="I31" s="17"/>
      <c r="J31" s="17"/>
      <c r="K31" s="17"/>
      <c r="L31" s="17"/>
      <c r="M31" s="17"/>
      <c r="N31" s="17"/>
      <c r="O31" s="17"/>
      <c r="P31" s="17"/>
      <c r="Q31" s="17"/>
      <c r="R31" s="17"/>
      <c r="S31" s="17"/>
      <c r="T31" s="17"/>
      <c r="U31" s="15"/>
      <c r="V31" s="55"/>
    </row>
    <row r="32" spans="1:23" s="9" customFormat="1" ht="14.5" x14ac:dyDescent="0.35">
      <c r="A32" s="36"/>
      <c r="B32" s="16"/>
      <c r="C32" s="34"/>
      <c r="D32" s="34"/>
      <c r="E32" s="34"/>
      <c r="F32" s="16"/>
      <c r="G32" s="16"/>
      <c r="H32" s="17"/>
      <c r="I32" s="17"/>
      <c r="J32" s="17"/>
      <c r="K32" s="17"/>
      <c r="L32" s="17"/>
      <c r="M32" s="17"/>
      <c r="N32" s="17"/>
      <c r="O32" s="17"/>
      <c r="P32" s="17"/>
      <c r="Q32" s="17"/>
      <c r="R32" s="17"/>
      <c r="S32" s="17"/>
      <c r="T32" s="17"/>
      <c r="U32" s="15"/>
      <c r="V32" s="55"/>
    </row>
    <row r="33" spans="1:23" s="9" customFormat="1" ht="14.5" x14ac:dyDescent="0.35">
      <c r="A33" s="7" t="s">
        <v>23</v>
      </c>
      <c r="B33" s="16"/>
      <c r="C33" s="34"/>
      <c r="D33" s="34"/>
      <c r="E33" s="34"/>
      <c r="F33" s="16"/>
      <c r="G33" s="16"/>
      <c r="H33" s="17"/>
      <c r="I33" s="17"/>
      <c r="J33" s="17"/>
      <c r="K33" s="17"/>
      <c r="L33" s="17"/>
      <c r="M33" s="94"/>
      <c r="N33" s="94"/>
      <c r="O33" s="94"/>
      <c r="P33" s="94"/>
      <c r="Q33" s="94"/>
      <c r="R33" s="94"/>
      <c r="S33" s="94"/>
      <c r="T33" s="94"/>
      <c r="U33" s="85"/>
      <c r="V33" s="55"/>
    </row>
    <row r="34" spans="1:23" s="9" customFormat="1" ht="14.5" x14ac:dyDescent="0.35">
      <c r="A34" s="14" t="s">
        <v>53</v>
      </c>
      <c r="B34" s="16"/>
      <c r="C34" s="34"/>
      <c r="D34" s="34"/>
      <c r="E34" s="34"/>
      <c r="F34" s="16"/>
      <c r="G34" s="16"/>
      <c r="H34" s="54"/>
      <c r="I34" s="54"/>
      <c r="J34" s="54"/>
      <c r="K34" s="54"/>
      <c r="L34" s="54"/>
      <c r="M34" s="54"/>
      <c r="N34" s="54"/>
      <c r="O34" s="54"/>
      <c r="P34" s="54"/>
      <c r="Q34" s="54"/>
      <c r="R34" s="54"/>
      <c r="S34" s="54"/>
      <c r="T34" s="54"/>
      <c r="U34" s="85"/>
      <c r="V34" s="55"/>
    </row>
    <row r="35" spans="1:23" s="9" customFormat="1" ht="14.5" hidden="1" x14ac:dyDescent="0.35">
      <c r="A35" s="19" t="s">
        <v>54</v>
      </c>
      <c r="B35" s="16" t="s">
        <v>26</v>
      </c>
      <c r="C35" s="14" t="s">
        <v>55</v>
      </c>
      <c r="D35" s="14" t="s">
        <v>56</v>
      </c>
      <c r="E35" s="14" t="s">
        <v>57</v>
      </c>
      <c r="F35" s="16">
        <v>17.207000000000001</v>
      </c>
      <c r="G35" s="93" t="s">
        <v>58</v>
      </c>
      <c r="H35" s="54"/>
      <c r="I35" s="54"/>
      <c r="J35" s="54"/>
      <c r="K35" s="54"/>
      <c r="L35" s="54"/>
      <c r="M35" s="54">
        <f>351497.66+-1</f>
        <v>351496.66</v>
      </c>
      <c r="N35" s="54"/>
      <c r="O35" s="54"/>
      <c r="P35" s="54"/>
      <c r="Q35" s="54"/>
      <c r="R35" s="54"/>
      <c r="S35" s="54"/>
      <c r="T35" s="54"/>
      <c r="U35" s="85">
        <f>M35</f>
        <v>351496.66</v>
      </c>
      <c r="V35" s="55"/>
    </row>
    <row r="36" spans="1:23" s="9" customFormat="1" ht="14.5" hidden="1" x14ac:dyDescent="0.35">
      <c r="A36" s="19" t="s">
        <v>54</v>
      </c>
      <c r="B36" s="16" t="s">
        <v>30</v>
      </c>
      <c r="C36" s="14" t="s">
        <v>55</v>
      </c>
      <c r="D36" s="14" t="s">
        <v>56</v>
      </c>
      <c r="E36" s="14" t="s">
        <v>57</v>
      </c>
      <c r="F36" s="16">
        <v>17.207000000000001</v>
      </c>
      <c r="G36" s="93" t="s">
        <v>58</v>
      </c>
      <c r="H36" s="54"/>
      <c r="I36" s="54"/>
      <c r="J36" s="54"/>
      <c r="K36" s="54"/>
      <c r="L36" s="54"/>
      <c r="M36" s="54">
        <v>1</v>
      </c>
      <c r="N36" s="54"/>
      <c r="O36" s="54"/>
      <c r="P36" s="54"/>
      <c r="Q36" s="54"/>
      <c r="R36" s="54"/>
      <c r="S36" s="54"/>
      <c r="T36" s="54"/>
      <c r="U36" s="85">
        <f t="shared" ref="U36:U38" si="2">M36</f>
        <v>1</v>
      </c>
      <c r="V36" s="55"/>
    </row>
    <row r="37" spans="1:23" s="9" customFormat="1" ht="14.5" hidden="1" x14ac:dyDescent="0.35">
      <c r="A37" s="19" t="s">
        <v>59</v>
      </c>
      <c r="B37" s="16" t="s">
        <v>26</v>
      </c>
      <c r="C37" s="14" t="s">
        <v>55</v>
      </c>
      <c r="D37" s="14" t="s">
        <v>56</v>
      </c>
      <c r="E37" s="14" t="s">
        <v>60</v>
      </c>
      <c r="F37" s="16" t="s">
        <v>61</v>
      </c>
      <c r="G37" s="93" t="s">
        <v>58</v>
      </c>
      <c r="H37" s="54"/>
      <c r="I37" s="54"/>
      <c r="J37" s="54"/>
      <c r="K37" s="54"/>
      <c r="L37" s="54"/>
      <c r="M37" s="54">
        <f>33464.79-1</f>
        <v>33463.79</v>
      </c>
      <c r="N37" s="54"/>
      <c r="O37" s="54"/>
      <c r="P37" s="54"/>
      <c r="Q37" s="54"/>
      <c r="R37" s="54"/>
      <c r="S37" s="54"/>
      <c r="T37" s="54"/>
      <c r="U37" s="85">
        <f t="shared" si="2"/>
        <v>33463.79</v>
      </c>
      <c r="V37" s="55"/>
    </row>
    <row r="38" spans="1:23" s="9" customFormat="1" ht="14.5" hidden="1" x14ac:dyDescent="0.35">
      <c r="A38" s="19" t="s">
        <v>59</v>
      </c>
      <c r="B38" s="16" t="s">
        <v>30</v>
      </c>
      <c r="C38" s="14" t="s">
        <v>55</v>
      </c>
      <c r="D38" s="14" t="s">
        <v>56</v>
      </c>
      <c r="E38" s="14" t="s">
        <v>60</v>
      </c>
      <c r="F38" s="16" t="s">
        <v>61</v>
      </c>
      <c r="G38" s="93" t="s">
        <v>58</v>
      </c>
      <c r="H38" s="54"/>
      <c r="I38" s="54"/>
      <c r="J38" s="54"/>
      <c r="K38" s="54"/>
      <c r="L38" s="54"/>
      <c r="M38" s="54">
        <v>1</v>
      </c>
      <c r="N38" s="54"/>
      <c r="O38" s="54"/>
      <c r="P38" s="54"/>
      <c r="Q38" s="54"/>
      <c r="R38" s="54"/>
      <c r="S38" s="54"/>
      <c r="T38" s="54"/>
      <c r="U38" s="85">
        <f t="shared" si="2"/>
        <v>1</v>
      </c>
      <c r="V38" s="55"/>
    </row>
    <row r="39" spans="1:23" s="9" customFormat="1" ht="14.5" x14ac:dyDescent="0.35">
      <c r="A39" s="68"/>
      <c r="B39" s="16"/>
      <c r="C39" s="95"/>
      <c r="D39" s="95"/>
      <c r="E39" s="14"/>
      <c r="F39" s="16"/>
      <c r="G39" s="93"/>
      <c r="H39" s="54"/>
      <c r="I39" s="54"/>
      <c r="J39" s="54"/>
      <c r="K39" s="54"/>
      <c r="L39" s="54"/>
      <c r="M39" s="54"/>
      <c r="N39" s="54"/>
      <c r="O39" s="54"/>
      <c r="P39" s="54"/>
      <c r="Q39" s="54"/>
      <c r="R39" s="54"/>
      <c r="S39" s="54"/>
      <c r="T39" s="54"/>
      <c r="U39" s="85"/>
      <c r="V39" s="55"/>
    </row>
    <row r="40" spans="1:23" s="9" customFormat="1" ht="14.5" hidden="1" x14ac:dyDescent="0.35">
      <c r="A40" s="68" t="s">
        <v>62</v>
      </c>
      <c r="B40" s="16" t="s">
        <v>26</v>
      </c>
      <c r="C40" s="96" t="s">
        <v>63</v>
      </c>
      <c r="D40" s="96" t="s">
        <v>64</v>
      </c>
      <c r="E40" s="14" t="s">
        <v>65</v>
      </c>
      <c r="F40" s="16"/>
      <c r="G40" s="93"/>
      <c r="H40" s="54"/>
      <c r="I40" s="54"/>
      <c r="J40" s="54"/>
      <c r="K40" s="54"/>
      <c r="L40" s="54"/>
      <c r="M40" s="54"/>
      <c r="N40" s="54"/>
      <c r="O40" s="54">
        <v>210</v>
      </c>
      <c r="P40" s="54"/>
      <c r="Q40" s="54"/>
      <c r="R40" s="54"/>
      <c r="S40" s="54"/>
      <c r="T40" s="54"/>
      <c r="U40" s="85">
        <f>O40</f>
        <v>210</v>
      </c>
      <c r="V40" s="55"/>
    </row>
    <row r="41" spans="1:23" s="9" customFormat="1" ht="15.5" hidden="1" x14ac:dyDescent="0.35">
      <c r="A41" s="68"/>
      <c r="B41" s="16"/>
      <c r="C41" s="69" t="s">
        <v>66</v>
      </c>
      <c r="D41" s="14" t="s">
        <v>67</v>
      </c>
      <c r="E41" s="14" t="s">
        <v>68</v>
      </c>
      <c r="F41" s="14">
        <v>10.561</v>
      </c>
      <c r="G41" s="63" t="s">
        <v>69</v>
      </c>
      <c r="H41" s="54"/>
      <c r="I41" s="54"/>
      <c r="J41" s="54"/>
      <c r="K41" s="54"/>
      <c r="L41" s="54"/>
      <c r="M41" s="54"/>
      <c r="N41" s="54"/>
      <c r="O41" s="54"/>
      <c r="P41" s="54"/>
      <c r="Q41" s="54"/>
      <c r="R41" s="54"/>
      <c r="S41" s="54"/>
      <c r="T41" s="54"/>
      <c r="U41" s="85">
        <f>SUM(H41:H41)</f>
        <v>0</v>
      </c>
      <c r="V41" s="55"/>
    </row>
    <row r="42" spans="1:23" s="9" customFormat="1" ht="14.5" hidden="1" x14ac:dyDescent="0.35">
      <c r="A42" s="39" t="s">
        <v>70</v>
      </c>
      <c r="B42" s="40" t="s">
        <v>26</v>
      </c>
      <c r="C42" s="45" t="s">
        <v>71</v>
      </c>
      <c r="D42" s="45" t="s">
        <v>72</v>
      </c>
      <c r="E42" s="45" t="s">
        <v>73</v>
      </c>
      <c r="F42" s="40"/>
      <c r="G42" s="16"/>
      <c r="H42" s="54"/>
      <c r="I42" s="54"/>
      <c r="J42" s="54"/>
      <c r="K42" s="54"/>
      <c r="L42" s="54"/>
      <c r="M42" s="54"/>
      <c r="N42" s="54"/>
      <c r="O42" s="54"/>
      <c r="P42" s="54">
        <v>2806.08</v>
      </c>
      <c r="Q42" s="54"/>
      <c r="R42" s="54"/>
      <c r="S42" s="54"/>
      <c r="T42" s="54"/>
      <c r="U42" s="85">
        <f>P42</f>
        <v>2806.08</v>
      </c>
      <c r="V42" s="55"/>
    </row>
    <row r="43" spans="1:23" s="9" customFormat="1" ht="14.5" hidden="1" x14ac:dyDescent="0.35">
      <c r="A43" s="7" t="s">
        <v>23</v>
      </c>
      <c r="B43" s="40"/>
      <c r="C43" s="41"/>
      <c r="D43" s="41"/>
      <c r="E43" s="42"/>
      <c r="F43" s="40"/>
      <c r="G43" s="40"/>
      <c r="H43" s="54"/>
      <c r="I43" s="54"/>
      <c r="J43" s="54"/>
      <c r="K43" s="54"/>
      <c r="L43" s="54"/>
      <c r="M43" s="54"/>
      <c r="N43" s="54"/>
      <c r="O43" s="54"/>
      <c r="P43" s="54"/>
      <c r="Q43" s="54"/>
      <c r="R43" s="54"/>
      <c r="S43" s="54"/>
      <c r="T43" s="54"/>
      <c r="U43" s="85"/>
      <c r="V43" s="55"/>
    </row>
    <row r="44" spans="1:23" s="9" customFormat="1" ht="14.5" hidden="1" x14ac:dyDescent="0.35">
      <c r="A44" s="14" t="s">
        <v>74</v>
      </c>
      <c r="B44" s="40"/>
      <c r="C44" s="41"/>
      <c r="D44" s="41"/>
      <c r="E44" s="42"/>
      <c r="F44" s="40"/>
      <c r="G44" s="40"/>
      <c r="H44" s="54"/>
      <c r="I44" s="54"/>
      <c r="J44" s="54"/>
      <c r="K44" s="54"/>
      <c r="L44" s="54"/>
      <c r="M44" s="54"/>
      <c r="N44" s="54"/>
      <c r="O44" s="54"/>
      <c r="P44" s="54"/>
      <c r="Q44" s="54"/>
      <c r="R44" s="54"/>
      <c r="S44" s="54"/>
      <c r="T44" s="54"/>
      <c r="U44" s="85"/>
      <c r="V44" s="55"/>
    </row>
    <row r="45" spans="1:23" s="9" customFormat="1" ht="14.5" hidden="1" x14ac:dyDescent="0.35">
      <c r="A45" s="43" t="s">
        <v>75</v>
      </c>
      <c r="B45" s="16" t="s">
        <v>41</v>
      </c>
      <c r="C45" s="34" t="s">
        <v>76</v>
      </c>
      <c r="D45" s="34" t="s">
        <v>77</v>
      </c>
      <c r="E45" s="35" t="s">
        <v>78</v>
      </c>
      <c r="F45" s="32">
        <v>17.800999999999998</v>
      </c>
      <c r="G45" s="71" t="s">
        <v>79</v>
      </c>
      <c r="H45" s="54"/>
      <c r="I45" s="54">
        <v>12092</v>
      </c>
      <c r="J45" s="54">
        <v>1553.7747999999992</v>
      </c>
      <c r="K45" s="54"/>
      <c r="L45" s="54"/>
      <c r="M45" s="54"/>
      <c r="N45" s="54"/>
      <c r="O45" s="54"/>
      <c r="P45" s="54"/>
      <c r="Q45" s="54"/>
      <c r="R45" s="54"/>
      <c r="S45" s="54"/>
      <c r="T45" s="54"/>
      <c r="U45" s="85">
        <f>SUM(I45:J45)</f>
        <v>13645.774799999999</v>
      </c>
      <c r="V45" s="92"/>
    </row>
    <row r="46" spans="1:23" s="9" customFormat="1" ht="14.5" hidden="1" x14ac:dyDescent="0.35">
      <c r="A46" s="43"/>
      <c r="B46" s="16"/>
      <c r="C46" s="34"/>
      <c r="D46" s="34"/>
      <c r="E46" s="35"/>
      <c r="F46" s="32"/>
      <c r="G46" s="56"/>
      <c r="H46" s="54"/>
      <c r="I46" s="54"/>
      <c r="J46" s="54"/>
      <c r="K46" s="54"/>
      <c r="L46" s="54"/>
      <c r="M46" s="54"/>
      <c r="N46" s="54"/>
      <c r="O46" s="54"/>
      <c r="P46" s="54"/>
      <c r="Q46" s="54"/>
      <c r="R46" s="54"/>
      <c r="S46" s="54"/>
      <c r="T46" s="54"/>
      <c r="U46" s="85"/>
      <c r="V46" s="92"/>
    </row>
    <row r="47" spans="1:23" s="9" customFormat="1" ht="14.5" hidden="1" x14ac:dyDescent="0.35">
      <c r="A47" s="43"/>
      <c r="B47" s="16"/>
      <c r="C47" s="34"/>
      <c r="D47" s="34"/>
      <c r="E47" s="35"/>
      <c r="F47" s="32"/>
      <c r="G47" s="56"/>
      <c r="H47" s="54"/>
      <c r="I47" s="54"/>
      <c r="J47" s="54"/>
      <c r="K47" s="54"/>
      <c r="L47" s="54"/>
      <c r="M47" s="54"/>
      <c r="N47" s="54"/>
      <c r="O47" s="54"/>
      <c r="P47" s="54"/>
      <c r="Q47" s="54"/>
      <c r="R47" s="54"/>
      <c r="S47" s="54"/>
      <c r="T47" s="54"/>
      <c r="U47" s="85"/>
      <c r="V47" s="92"/>
      <c r="W47" s="44"/>
    </row>
    <row r="48" spans="1:23" s="9" customFormat="1" ht="14.5" hidden="1" x14ac:dyDescent="0.35">
      <c r="A48" s="36"/>
      <c r="B48" s="16"/>
      <c r="C48" s="34"/>
      <c r="D48" s="34"/>
      <c r="E48" s="34"/>
      <c r="F48" s="16"/>
      <c r="G48" s="16"/>
      <c r="H48" s="54"/>
      <c r="I48" s="54"/>
      <c r="J48" s="54"/>
      <c r="K48" s="54"/>
      <c r="L48" s="54"/>
      <c r="M48" s="54"/>
      <c r="N48" s="54"/>
      <c r="O48" s="54"/>
      <c r="P48" s="54"/>
      <c r="Q48" s="54"/>
      <c r="R48" s="54"/>
      <c r="S48" s="54"/>
      <c r="T48" s="54"/>
      <c r="U48" s="85"/>
      <c r="V48" s="92"/>
    </row>
    <row r="49" spans="1:22" s="9" customFormat="1" ht="14.5" hidden="1" x14ac:dyDescent="0.35">
      <c r="A49" s="68" t="s">
        <v>80</v>
      </c>
      <c r="B49" s="16" t="s">
        <v>26</v>
      </c>
      <c r="C49" s="97" t="s">
        <v>81</v>
      </c>
      <c r="D49" s="98" t="s">
        <v>82</v>
      </c>
      <c r="E49" s="14" t="s">
        <v>83</v>
      </c>
      <c r="F49" s="16"/>
      <c r="G49" s="16"/>
      <c r="H49" s="54"/>
      <c r="I49" s="54"/>
      <c r="J49" s="54"/>
      <c r="K49" s="54"/>
      <c r="L49" s="54"/>
      <c r="M49" s="54"/>
      <c r="N49" s="54"/>
      <c r="O49" s="54"/>
      <c r="P49" s="54"/>
      <c r="Q49" s="54">
        <v>430.44</v>
      </c>
      <c r="R49" s="54"/>
      <c r="S49" s="54"/>
      <c r="T49" s="54"/>
      <c r="U49" s="85">
        <f>Q49</f>
        <v>430.44</v>
      </c>
      <c r="V49" s="92"/>
    </row>
    <row r="50" spans="1:22" s="9" customFormat="1" ht="14.5" hidden="1" x14ac:dyDescent="0.35">
      <c r="A50" s="68" t="s">
        <v>84</v>
      </c>
      <c r="B50" s="16" t="s">
        <v>26</v>
      </c>
      <c r="C50" s="69" t="s">
        <v>85</v>
      </c>
      <c r="D50" s="14" t="s">
        <v>86</v>
      </c>
      <c r="E50" s="14" t="s">
        <v>87</v>
      </c>
      <c r="F50" s="40"/>
      <c r="G50" s="40"/>
      <c r="H50" s="99"/>
      <c r="I50" s="99"/>
      <c r="J50" s="99"/>
      <c r="K50" s="99"/>
      <c r="L50" s="99"/>
      <c r="M50" s="99"/>
      <c r="N50" s="99"/>
      <c r="O50" s="99"/>
      <c r="P50" s="99"/>
      <c r="Q50" s="99"/>
      <c r="R50" s="99">
        <v>24442.732690114364</v>
      </c>
      <c r="S50" s="99"/>
      <c r="T50" s="99"/>
      <c r="U50" s="85">
        <f>R50</f>
        <v>24442.732690114364</v>
      </c>
      <c r="V50" s="92"/>
    </row>
    <row r="51" spans="1:22" s="9" customFormat="1" ht="14.5" hidden="1" x14ac:dyDescent="0.35">
      <c r="A51" s="19" t="s">
        <v>88</v>
      </c>
      <c r="B51" s="16" t="s">
        <v>26</v>
      </c>
      <c r="C51" s="102" t="s">
        <v>89</v>
      </c>
      <c r="D51" s="103" t="s">
        <v>90</v>
      </c>
      <c r="E51" s="103" t="s">
        <v>91</v>
      </c>
      <c r="F51" s="40"/>
      <c r="G51" s="40"/>
      <c r="H51" s="99"/>
      <c r="I51" s="99"/>
      <c r="J51" s="99"/>
      <c r="K51" s="99"/>
      <c r="L51" s="99"/>
      <c r="M51" s="99"/>
      <c r="N51" s="99"/>
      <c r="O51" s="99"/>
      <c r="P51" s="99"/>
      <c r="Q51" s="99"/>
      <c r="R51" s="99"/>
      <c r="S51" s="99">
        <v>1300</v>
      </c>
      <c r="T51" s="99"/>
      <c r="U51" s="85">
        <f>S51</f>
        <v>1300</v>
      </c>
      <c r="V51" s="92"/>
    </row>
    <row r="52" spans="1:22" s="9" customFormat="1" ht="14.5" x14ac:dyDescent="0.35">
      <c r="A52" s="68" t="s">
        <v>119</v>
      </c>
      <c r="B52" s="16" t="s">
        <v>26</v>
      </c>
      <c r="C52" s="96" t="s">
        <v>63</v>
      </c>
      <c r="D52" s="96" t="s">
        <v>64</v>
      </c>
      <c r="E52" s="14" t="s">
        <v>65</v>
      </c>
      <c r="F52" s="40"/>
      <c r="G52" s="40"/>
      <c r="H52" s="99"/>
      <c r="I52" s="99"/>
      <c r="J52" s="99"/>
      <c r="K52" s="99"/>
      <c r="L52" s="99"/>
      <c r="M52" s="99"/>
      <c r="N52" s="99"/>
      <c r="O52" s="99"/>
      <c r="P52" s="99"/>
      <c r="Q52" s="99"/>
      <c r="R52" s="99"/>
      <c r="S52" s="99"/>
      <c r="T52" s="99">
        <v>210</v>
      </c>
      <c r="U52" s="85">
        <f>T52</f>
        <v>210</v>
      </c>
      <c r="V52" s="92"/>
    </row>
    <row r="53" spans="1:22" s="20" customFormat="1" ht="14.5" x14ac:dyDescent="0.35">
      <c r="A53" s="47"/>
      <c r="B53" s="48"/>
      <c r="C53" s="49"/>
      <c r="D53" s="49"/>
      <c r="E53" s="49"/>
      <c r="F53" s="50"/>
      <c r="G53" s="50"/>
      <c r="H53" s="58"/>
      <c r="I53" s="58"/>
      <c r="J53" s="58"/>
      <c r="K53" s="58"/>
      <c r="L53" s="58"/>
      <c r="M53" s="58"/>
      <c r="N53" s="58"/>
      <c r="O53" s="58"/>
      <c r="P53" s="58"/>
      <c r="Q53" s="58"/>
      <c r="R53" s="58"/>
      <c r="S53" s="58"/>
      <c r="T53" s="58"/>
      <c r="U53" s="85"/>
      <c r="V53" s="92"/>
    </row>
    <row r="54" spans="1:22" s="9" customFormat="1" ht="14.5" x14ac:dyDescent="0.35">
      <c r="A54" s="19" t="s">
        <v>92</v>
      </c>
      <c r="B54" s="19"/>
      <c r="C54" s="51"/>
      <c r="D54" s="51"/>
      <c r="E54" s="51"/>
      <c r="F54" s="51"/>
      <c r="G54" s="51"/>
      <c r="H54" s="54">
        <f>SUM(H8:H53)</f>
        <v>43973.279051749902</v>
      </c>
      <c r="I54" s="54">
        <f>SUM(I45:I53)</f>
        <v>12092</v>
      </c>
      <c r="J54" s="54">
        <f>SUM(J44:J46)</f>
        <v>1553.7747999999992</v>
      </c>
      <c r="K54" s="87">
        <f>SUM(K29:K31)</f>
        <v>280701.62</v>
      </c>
      <c r="L54" s="87">
        <f>SUM(L7:L15)</f>
        <v>1057977</v>
      </c>
      <c r="M54" s="54">
        <f>SUM(M34:M38)</f>
        <v>384962.44999999995</v>
      </c>
      <c r="N54" s="54">
        <f>SUM(N14:N17)</f>
        <v>1024267</v>
      </c>
      <c r="O54" s="54">
        <f>SUM(O34:O49)</f>
        <v>210</v>
      </c>
      <c r="P54" s="54">
        <f>SUM(P39:P42)</f>
        <v>2806.08</v>
      </c>
      <c r="Q54" s="54">
        <f>SUM(Q49:Q53)</f>
        <v>430.44</v>
      </c>
      <c r="R54" s="54">
        <f>SUM(R49:R51)</f>
        <v>24442.732690114364</v>
      </c>
      <c r="S54" s="54">
        <f>SUM(S34:S51)</f>
        <v>1300</v>
      </c>
      <c r="T54" s="54">
        <f>SUM(T34:T52)</f>
        <v>210</v>
      </c>
      <c r="U54" s="85"/>
      <c r="V54" s="92"/>
    </row>
    <row r="55" spans="1:22" s="9" customFormat="1" ht="14.5" x14ac:dyDescent="0.35">
      <c r="B55" s="21"/>
      <c r="C55" s="22"/>
      <c r="D55" s="22"/>
      <c r="E55" s="22"/>
      <c r="F55" s="22"/>
      <c r="G55" s="22"/>
      <c r="H55" s="23"/>
      <c r="I55" s="23"/>
      <c r="J55" s="23"/>
      <c r="K55" s="23"/>
      <c r="L55" s="23"/>
      <c r="M55" s="23"/>
      <c r="N55" s="23"/>
      <c r="O55" s="23"/>
      <c r="P55" s="23"/>
      <c r="Q55" s="23"/>
      <c r="R55" s="23"/>
      <c r="S55" s="23"/>
      <c r="T55" s="23"/>
      <c r="U55" s="24"/>
      <c r="V55" s="24"/>
    </row>
    <row r="56" spans="1:22" ht="14.5" x14ac:dyDescent="0.35">
      <c r="A56" s="20" t="s">
        <v>93</v>
      </c>
    </row>
    <row r="57" spans="1:22" ht="14.5" hidden="1" x14ac:dyDescent="0.35">
      <c r="A57" s="20" t="s">
        <v>94</v>
      </c>
    </row>
    <row r="58" spans="1:22" ht="14.5" hidden="1" x14ac:dyDescent="0.35">
      <c r="A58" s="20" t="s">
        <v>95</v>
      </c>
    </row>
    <row r="59" spans="1:22" ht="14.5" hidden="1" x14ac:dyDescent="0.35">
      <c r="A59" s="20" t="s">
        <v>96</v>
      </c>
    </row>
    <row r="60" spans="1:22" ht="14.5" hidden="1" x14ac:dyDescent="0.35">
      <c r="A60" s="21" t="s">
        <v>97</v>
      </c>
    </row>
    <row r="61" spans="1:22" ht="14.5" hidden="1" x14ac:dyDescent="0.35">
      <c r="A61" s="20" t="s">
        <v>98</v>
      </c>
    </row>
    <row r="62" spans="1:22" ht="14.5" hidden="1" x14ac:dyDescent="0.35">
      <c r="A62" s="21" t="s">
        <v>97</v>
      </c>
    </row>
    <row r="63" spans="1:22" ht="14.5" hidden="1" x14ac:dyDescent="0.35">
      <c r="A63" s="20" t="s">
        <v>99</v>
      </c>
    </row>
    <row r="64" spans="1:22" ht="14.5" hidden="1" x14ac:dyDescent="0.35">
      <c r="A64" s="21" t="s">
        <v>100</v>
      </c>
    </row>
    <row r="65" spans="1:1" hidden="1" x14ac:dyDescent="0.3"/>
    <row r="66" spans="1:1" ht="130.5" hidden="1" x14ac:dyDescent="0.35">
      <c r="A66" s="89" t="s">
        <v>101</v>
      </c>
    </row>
    <row r="67" spans="1:1" ht="14.5" x14ac:dyDescent="0.35">
      <c r="A67" s="66"/>
    </row>
    <row r="68" spans="1:1" ht="14.5" hidden="1" x14ac:dyDescent="0.35">
      <c r="A68" s="20" t="s">
        <v>102</v>
      </c>
    </row>
    <row r="69" spans="1:1" ht="14.5" hidden="1" x14ac:dyDescent="0.35">
      <c r="A69" s="21" t="s">
        <v>103</v>
      </c>
    </row>
    <row r="70" spans="1:1" ht="14.5" hidden="1" x14ac:dyDescent="0.35">
      <c r="A70" s="20" t="s">
        <v>104</v>
      </c>
    </row>
    <row r="71" spans="1:1" ht="14.5" hidden="1" x14ac:dyDescent="0.35">
      <c r="A71" s="21" t="s">
        <v>105</v>
      </c>
    </row>
    <row r="72" spans="1:1" ht="14.5" hidden="1" x14ac:dyDescent="0.35">
      <c r="A72" s="20" t="s">
        <v>106</v>
      </c>
    </row>
    <row r="73" spans="1:1" ht="14.5" hidden="1" x14ac:dyDescent="0.35">
      <c r="A73" s="21" t="s">
        <v>103</v>
      </c>
    </row>
    <row r="74" spans="1:1" ht="14.5" hidden="1" x14ac:dyDescent="0.35">
      <c r="A74" s="20" t="s">
        <v>107</v>
      </c>
    </row>
    <row r="75" spans="1:1" ht="14.5" hidden="1" x14ac:dyDescent="0.35">
      <c r="A75" s="21" t="s">
        <v>108</v>
      </c>
    </row>
    <row r="76" spans="1:1" ht="14.5" hidden="1" x14ac:dyDescent="0.35">
      <c r="A76" s="20" t="s">
        <v>109</v>
      </c>
    </row>
    <row r="77" spans="1:1" ht="14.5" hidden="1" x14ac:dyDescent="0.35">
      <c r="A77" s="21" t="s">
        <v>108</v>
      </c>
    </row>
    <row r="78" spans="1:1" ht="14.5" hidden="1" x14ac:dyDescent="0.35">
      <c r="A78" s="20" t="s">
        <v>110</v>
      </c>
    </row>
    <row r="79" spans="1:1" ht="14.5" hidden="1" x14ac:dyDescent="0.35">
      <c r="A79" s="21" t="s">
        <v>108</v>
      </c>
    </row>
    <row r="80" spans="1:1" ht="14.5" hidden="1" x14ac:dyDescent="0.35">
      <c r="A80" s="20" t="s">
        <v>111</v>
      </c>
    </row>
    <row r="81" spans="1:1" ht="14.5" hidden="1" x14ac:dyDescent="0.35">
      <c r="A81" s="21" t="s">
        <v>112</v>
      </c>
    </row>
    <row r="82" spans="1:1" ht="14.5" hidden="1" x14ac:dyDescent="0.35">
      <c r="A82" s="20" t="s">
        <v>113</v>
      </c>
    </row>
    <row r="83" spans="1:1" ht="14.5" hidden="1" x14ac:dyDescent="0.35">
      <c r="A83" s="21" t="s">
        <v>108</v>
      </c>
    </row>
    <row r="84" spans="1:1" ht="14.5" x14ac:dyDescent="0.35">
      <c r="A84" s="20" t="s">
        <v>118</v>
      </c>
    </row>
    <row r="85" spans="1:1" ht="14.5" x14ac:dyDescent="0.35">
      <c r="A85" s="21" t="s">
        <v>108</v>
      </c>
    </row>
    <row r="94" spans="1:1" ht="14.5" x14ac:dyDescent="0.35">
      <c r="A94" s="20" t="s">
        <v>114</v>
      </c>
    </row>
    <row r="95" spans="1:1" ht="14.5" x14ac:dyDescent="0.35">
      <c r="A95" s="67" t="s">
        <v>115</v>
      </c>
    </row>
    <row r="96" spans="1:1" ht="14.5" x14ac:dyDescent="0.35">
      <c r="A96" s="20" t="s">
        <v>116</v>
      </c>
    </row>
    <row r="97" spans="1:1" ht="14.5" x14ac:dyDescent="0.35">
      <c r="A97" s="67" t="s">
        <v>117</v>
      </c>
    </row>
  </sheetData>
  <mergeCells count="1">
    <mergeCell ref="B1:H1"/>
  </mergeCells>
  <phoneticPr fontId="0" type="noConversion"/>
  <pageMargins left="0.5" right="0" top="0.25" bottom="0.25" header="0" footer="0"/>
  <pageSetup scale="65" orientation="landscape" r:id="rId1"/>
  <headerFooter alignWithMargins="0">
    <oddHeader xml:space="preserve">&amp;C
</oddHeader>
    <oddFooter>&amp;L&amp;D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9eef59b-4fb6-4551-80fa-880d5adf8c10" xsi:nil="true"/>
    <lcf76f155ced4ddcb4097134ff3c332f xmlns="f8197ce3-f327-445f-9ae6-74b08f5a20a9">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95036446F218841831E389EE0ED1EE2" ma:contentTypeVersion="12" ma:contentTypeDescription="Create a new document." ma:contentTypeScope="" ma:versionID="6151f0571e7ae9a1eae29ca63b11f225">
  <xsd:schema xmlns:xsd="http://www.w3.org/2001/XMLSchema" xmlns:xs="http://www.w3.org/2001/XMLSchema" xmlns:p="http://schemas.microsoft.com/office/2006/metadata/properties" xmlns:ns2="f8197ce3-f327-445f-9ae6-74b08f5a20a9" xmlns:ns3="69eef59b-4fb6-4551-80fa-880d5adf8c10" targetNamespace="http://schemas.microsoft.com/office/2006/metadata/properties" ma:root="true" ma:fieldsID="73640304bb77ae64b651e328f036bc53" ns2:_="" ns3:_="">
    <xsd:import namespace="f8197ce3-f327-445f-9ae6-74b08f5a20a9"/>
    <xsd:import namespace="69eef59b-4fb6-4551-80fa-880d5adf8c1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197ce3-f327-445f-9ae6-74b08f5a20a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BillingMetadata" ma:index="1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9eef59b-4fb6-4551-80fa-880d5adf8c1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dc2c101-171c-4685-bb13-f9d5109e079d}" ma:internalName="TaxCatchAll" ma:showField="CatchAllData" ma:web="69eef59b-4fb6-4551-80fa-880d5adf8c1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76C098C-6E57-4C83-AF7C-64875B6E01C1}">
  <ds:schemaRefs>
    <ds:schemaRef ds:uri="http://schemas.microsoft.com/office/2006/metadata/properties"/>
    <ds:schemaRef ds:uri="http://schemas.microsoft.com/office/infopath/2007/PartnerControls"/>
    <ds:schemaRef ds:uri="69eef59b-4fb6-4551-80fa-880d5adf8c10"/>
    <ds:schemaRef ds:uri="f8197ce3-f327-445f-9ae6-74b08f5a20a9"/>
  </ds:schemaRefs>
</ds:datastoreItem>
</file>

<file path=customXml/itemProps2.xml><?xml version="1.0" encoding="utf-8"?>
<ds:datastoreItem xmlns:ds="http://schemas.openxmlformats.org/officeDocument/2006/customXml" ds:itemID="{25412047-4FE3-4D32-93CC-1E76F7CC1217}">
  <ds:schemaRefs>
    <ds:schemaRef ds:uri="http://schemas.microsoft.com/sharepoint/v3/contenttype/forms"/>
  </ds:schemaRefs>
</ds:datastoreItem>
</file>

<file path=customXml/itemProps3.xml><?xml version="1.0" encoding="utf-8"?>
<ds:datastoreItem xmlns:ds="http://schemas.openxmlformats.org/officeDocument/2006/customXml" ds:itemID="{C4956B05-204A-43F7-AF02-FC9EDFF93EC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8197ce3-f327-445f-9ae6-74b08f5a20a9"/>
    <ds:schemaRef ds:uri="69eef59b-4fb6-4551-80fa-880d5adf8c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CAPE</vt:lpstr>
      <vt:lpstr>CAPE!Print_Area</vt:lpstr>
    </vt:vector>
  </TitlesOfParts>
  <Manager/>
  <Company>DET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DMANN</dc:creator>
  <cp:keywords/>
  <dc:description/>
  <cp:lastModifiedBy>Ruiz, Milly (DCS)</cp:lastModifiedBy>
  <cp:revision/>
  <dcterms:created xsi:type="dcterms:W3CDTF">2000-04-13T13:33:42Z</dcterms:created>
  <dcterms:modified xsi:type="dcterms:W3CDTF">2026-03-19T13:49:09Z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0x010100A95036446F218841831E389EE0ED1EE2</vt:lpwstr>
  </property>
  <property fmtid="{D5CDD505-2E9C-101B-9397-08002B2CF9AE}" pid="3" name="MediaServiceImageTags">
    <vt:lpwstr/>
  </property>
</Properties>
</file>