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LAW/Budget Sheets/"/>
    </mc:Choice>
  </mc:AlternateContent>
  <xr:revisionPtr revIDLastSave="0" documentId="8_{274A5910-898F-41DA-872C-C81E009AA1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WRENCE" sheetId="2" r:id="rId1"/>
  </sheets>
  <definedNames>
    <definedName name="_xlnm.Print_Area" localSheetId="0">LAWRENCE!$A$1:$H$53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2" l="1"/>
  <c r="V51" i="2"/>
  <c r="U51" i="2"/>
  <c r="W46" i="2"/>
  <c r="W45" i="2"/>
  <c r="T51" i="2"/>
  <c r="W44" i="2"/>
  <c r="S51" i="2"/>
  <c r="W43" i="2"/>
  <c r="R51" i="2"/>
  <c r="Q51" i="2"/>
  <c r="W42" i="2"/>
  <c r="W41" i="2"/>
  <c r="W15" i="2"/>
  <c r="W16" i="2"/>
  <c r="W17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14" i="2"/>
  <c r="P51" i="2"/>
  <c r="O38" i="2"/>
  <c r="O36" i="2"/>
  <c r="W9" i="2"/>
  <c r="W10" i="2"/>
  <c r="W11" i="2"/>
  <c r="W12" i="2"/>
  <c r="W13" i="2"/>
  <c r="W8" i="2"/>
  <c r="N51" i="2"/>
  <c r="M51" i="2"/>
  <c r="L51" i="2"/>
  <c r="W49" i="2"/>
  <c r="K51" i="2"/>
  <c r="J51" i="2"/>
  <c r="H22" i="2"/>
  <c r="O51" i="2" l="1"/>
  <c r="I51" i="2"/>
  <c r="H51" i="2"/>
</calcChain>
</file>

<file path=xl/sharedStrings.xml><?xml version="1.0" encoding="utf-8"?>
<sst xmlns="http://schemas.openxmlformats.org/spreadsheetml/2006/main" count="215" uniqueCount="130">
  <si>
    <t xml:space="preserve"> </t>
  </si>
  <si>
    <t>ONE STOP CAREER CENTERS</t>
  </si>
  <si>
    <t>LOWER MERRIMACK</t>
  </si>
  <si>
    <t xml:space="preserve">CITY OF LAWRENCE 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</si>
  <si>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</si>
  <si>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</si>
  <si>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</si>
  <si>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</si>
  <si>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</si>
  <si>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</si>
  <si>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</si>
  <si>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</si>
  <si>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</si>
  <si>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</si>
  <si>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</si>
  <si>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</si>
  <si>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</si>
  <si>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</si>
  <si>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</si>
  <si>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</si>
  <si>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</si>
  <si>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</si>
  <si>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</si>
  <si>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</si>
  <si>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</si>
  <si>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</si>
  <si>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</si>
  <si>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</si>
  <si>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</si>
  <si>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</si>
  <si>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</si>
  <si>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</si>
  <si>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</si>
  <si>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</si>
  <si>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</si>
  <si>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</si>
  <si>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</si>
  <si>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</si>
  <si>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</si>
  <si>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</si>
  <si>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</si>
  <si>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</si>
  <si>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26CCLAWNEGREA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</si>
  <si>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</si>
  <si>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</si>
  <si>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</si>
  <si>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</si>
  <si>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</si>
  <si>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</si>
  <si>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</si>
  <si>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26CCLAWSOSWTF</t>
  </si>
  <si>
    <t>WORKFORCE TRAINING FUND</t>
  </si>
  <si>
    <t>WTRUSTF26</t>
  </si>
  <si>
    <t>700-30135</t>
  </si>
  <si>
    <t>K264</t>
  </si>
  <si>
    <t>N/A</t>
  </si>
  <si>
    <t>STATE ONE STOP</t>
  </si>
  <si>
    <t>STOSCC2026</t>
  </si>
  <si>
    <t>7003-0803</t>
  </si>
  <si>
    <t>K284</t>
  </si>
  <si>
    <t>CT EOL 26CCLAWWP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</si>
  <si>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</si>
  <si>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</si>
  <si>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</si>
  <si>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</si>
  <si>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</si>
  <si>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</si>
  <si>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</si>
  <si>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</si>
  <si>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</si>
  <si>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</si>
  <si>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</si>
  <si>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</si>
  <si>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</si>
  <si>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</si>
  <si>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</si>
  <si>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</si>
  <si>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</si>
  <si>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</si>
  <si>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</si>
  <si>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</si>
  <si>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</si>
  <si>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</si>
  <si>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</si>
  <si>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</si>
  <si>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</si>
  <si>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</si>
  <si>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</si>
  <si>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</si>
  <si>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</si>
  <si>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</si>
  <si>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</si>
  <si>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</si>
  <si>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>CT EOL 26CCLAWVETSUI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</si>
  <si>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</si>
  <si>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</si>
  <si>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</si>
  <si>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</si>
  <si>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</si>
  <si>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</si>
  <si>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</si>
  <si>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</si>
  <si>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</si>
  <si>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</si>
  <si>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</si>
  <si>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</si>
  <si>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</si>
  <si>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</si>
  <si>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8 2025</t>
  </si>
  <si>
    <t>TO 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</si>
  <si>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</si>
  <si>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</si>
  <si>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</si>
  <si>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</si>
  <si>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</si>
  <si>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</si>
  <si>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</si>
  <si>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</si>
  <si>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</si>
  <si>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</si>
  <si>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</si>
  <si>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BUDGET #12 FY26 MARCH 19 2026</t>
  </si>
  <si>
    <t>VENDOR CUSTOMER CODE</t>
  </si>
  <si>
    <t>VC6000192104</t>
  </si>
  <si>
    <t>UEI #</t>
  </si>
  <si>
    <t>L29TZUSNKTF8</t>
  </si>
  <si>
    <t>BUDGET #13  FY26</t>
  </si>
  <si>
    <t>TO ADD RAPID RESPNOSE FUNDS</t>
  </si>
  <si>
    <t>BUDGET #13 FY26 MARCH 25 2026</t>
  </si>
  <si>
    <t>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</si>
</sst>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7" xfId="0" quotePrefix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6" fillId="0" borderId="2" xfId="0" applyFont="1" applyBorder="1" applyAlignment="1">
      <alignment horizontal="center" wrapText="1" readingOrder="1"/>
    </xf>
    <xf numFmtId="0" fontId="19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44" fontId="8" fillId="0" borderId="2" xfId="1" applyFont="1" applyBorder="1"/>
    <xf numFmtId="0" fontId="8" fillId="0" borderId="0" xfId="0" applyFont="1" applyAlignment="1">
      <alignment horizontal="center"/>
    </xf>
    <xf numFmtId="8" fontId="8" fillId="0" borderId="2" xfId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4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0"/>
  <sheetViews>
    <sheetView tabSelected="1" topLeftCell="A4" zoomScaleNormal="100" workbookViewId="0">
      <selection activeCell="B84" sqref="B84"/>
    </sheetView>
  </sheetViews>
  <sheetFormatPr defaultColWidth="9.140625" defaultRowHeight="13.5" x14ac:dyDescent="0.25"/>
  <cols>
    <col min="1" max="1" width="52.1406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24.28515625" style="2" customWidth="1"/>
    <col min="7" max="7" width="32" style="2" customWidth="1"/>
    <col min="8" max="8" width="20.140625" style="2" hidden="1" customWidth="1"/>
    <col min="9" max="13" width="14.140625" style="2" hidden="1" customWidth="1"/>
    <col min="14" max="21" width="24.28515625" style="2" hidden="1" customWidth="1"/>
    <col min="22" max="22" width="24.28515625" style="2" customWidth="1"/>
    <col min="23" max="23" width="15" style="3" hidden="1" customWidth="1"/>
    <col min="24" max="24" width="11.140625" style="3" bestFit="1" customWidth="1"/>
    <col min="25" max="25" width="12.85546875" style="3" bestFit="1" customWidth="1"/>
    <col min="26" max="16384" width="9.140625" style="3"/>
  </cols>
  <sheetData>
    <row r="1" spans="1:23" ht="20.25" x14ac:dyDescent="0.3">
      <c r="A1" s="3" t="s">
        <v>0</v>
      </c>
      <c r="B1" s="91" t="s">
        <v>1</v>
      </c>
      <c r="C1" s="92"/>
      <c r="D1" s="92"/>
      <c r="E1" s="92"/>
      <c r="F1" s="92"/>
      <c r="G1" s="92"/>
      <c r="H1" s="92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3" ht="20.25" x14ac:dyDescent="0.3">
      <c r="A2" s="4" t="s">
        <v>2</v>
      </c>
      <c r="B2" s="89"/>
      <c r="C2" s="89"/>
      <c r="D2" s="89"/>
      <c r="E2" s="6"/>
      <c r="F2" s="6"/>
      <c r="G2" s="6"/>
    </row>
    <row r="3" spans="1:23" ht="20.25" x14ac:dyDescent="0.3">
      <c r="A3" s="4" t="s">
        <v>3</v>
      </c>
      <c r="B3" s="89" t="s">
        <v>4</v>
      </c>
      <c r="C3" s="1"/>
    </row>
    <row r="4" spans="1:23" ht="21" thickBot="1" x14ac:dyDescent="0.35">
      <c r="A4" s="4"/>
      <c r="B4" s="5"/>
      <c r="C4" s="1"/>
    </row>
    <row r="5" spans="1:23" s="8" customFormat="1" ht="54.95" customHeight="1" thickBot="1" x14ac:dyDescent="0.35">
      <c r="A5" s="29"/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49" t="s">
        <v>10</v>
      </c>
      <c r="H5" s="30" t="s">
        <v>11</v>
      </c>
      <c r="I5" s="49" t="s">
        <v>12</v>
      </c>
      <c r="J5" s="74" t="s">
        <v>13</v>
      </c>
      <c r="K5" s="74" t="s">
        <v>14</v>
      </c>
      <c r="L5" s="74" t="s">
        <v>15</v>
      </c>
      <c r="M5" s="74" t="s">
        <v>16</v>
      </c>
      <c r="N5" s="74" t="s">
        <v>17</v>
      </c>
      <c r="O5" s="74" t="s">
        <v>18</v>
      </c>
      <c r="P5" s="74" t="s">
        <v>19</v>
      </c>
      <c r="Q5" s="74" t="s">
        <v>20</v>
      </c>
      <c r="R5" s="74" t="s">
        <v>21</v>
      </c>
      <c r="S5" s="74" t="s">
        <v>22</v>
      </c>
      <c r="T5" s="74" t="s">
        <v>23</v>
      </c>
      <c r="U5" s="74" t="s">
        <v>24</v>
      </c>
      <c r="V5" s="74" t="s">
        <v>126</v>
      </c>
      <c r="W5" s="7" t="s">
        <v>25</v>
      </c>
    </row>
    <row r="6" spans="1:23" s="8" customFormat="1" ht="16.5" x14ac:dyDescent="0.3">
      <c r="A6" s="23" t="s">
        <v>26</v>
      </c>
      <c r="B6" s="24"/>
      <c r="C6" s="25"/>
      <c r="D6" s="25"/>
      <c r="E6" s="26"/>
      <c r="F6" s="27"/>
      <c r="G6" s="27"/>
      <c r="H6" s="27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28"/>
    </row>
    <row r="7" spans="1:23" s="8" customFormat="1" ht="16.5" x14ac:dyDescent="0.3">
      <c r="A7" s="13" t="s">
        <v>27</v>
      </c>
      <c r="B7" s="9"/>
      <c r="C7" s="10"/>
      <c r="D7" s="10"/>
      <c r="E7" s="11"/>
      <c r="F7" s="12"/>
      <c r="G7" s="12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14"/>
    </row>
    <row r="8" spans="1:23" s="8" customFormat="1" ht="30" hidden="1" x14ac:dyDescent="0.3">
      <c r="A8" s="50" t="s">
        <v>28</v>
      </c>
      <c r="B8" s="15" t="s">
        <v>29</v>
      </c>
      <c r="C8" s="63" t="s">
        <v>30</v>
      </c>
      <c r="D8" s="12" t="s">
        <v>31</v>
      </c>
      <c r="E8" s="12">
        <v>6501</v>
      </c>
      <c r="F8" s="15">
        <v>17.259</v>
      </c>
      <c r="G8" s="64" t="s">
        <v>32</v>
      </c>
      <c r="H8" s="39"/>
      <c r="I8" s="39"/>
      <c r="J8" s="39"/>
      <c r="K8" s="39"/>
      <c r="L8" s="39"/>
      <c r="M8" s="39"/>
      <c r="N8" s="39">
        <v>1150514</v>
      </c>
      <c r="O8" s="39"/>
      <c r="P8" s="39"/>
      <c r="Q8" s="39"/>
      <c r="R8" s="39"/>
      <c r="S8" s="39"/>
      <c r="T8" s="39"/>
      <c r="U8" s="39"/>
      <c r="V8" s="39"/>
      <c r="W8" s="14">
        <f>N8</f>
        <v>1150514</v>
      </c>
    </row>
    <row r="9" spans="1:23" s="8" customFormat="1" ht="30" hidden="1" x14ac:dyDescent="0.3">
      <c r="A9" s="50" t="s">
        <v>28</v>
      </c>
      <c r="B9" s="15" t="s">
        <v>33</v>
      </c>
      <c r="C9" s="63" t="s">
        <v>30</v>
      </c>
      <c r="D9" s="12" t="s">
        <v>31</v>
      </c>
      <c r="E9" s="12">
        <v>6501</v>
      </c>
      <c r="F9" s="15">
        <v>17.259</v>
      </c>
      <c r="G9" s="64" t="s">
        <v>32</v>
      </c>
      <c r="H9" s="39"/>
      <c r="I9" s="39"/>
      <c r="J9" s="39"/>
      <c r="K9" s="39"/>
      <c r="L9" s="39"/>
      <c r="M9" s="39"/>
      <c r="N9" s="39">
        <v>1</v>
      </c>
      <c r="O9" s="39"/>
      <c r="P9" s="39"/>
      <c r="Q9" s="39"/>
      <c r="R9" s="39"/>
      <c r="S9" s="39"/>
      <c r="T9" s="39"/>
      <c r="U9" s="39"/>
      <c r="V9" s="39"/>
      <c r="W9" s="14">
        <f t="shared" ref="W9:W13" si="0">N9</f>
        <v>1</v>
      </c>
    </row>
    <row r="10" spans="1:23" s="8" customFormat="1" ht="16.5" hidden="1" x14ac:dyDescent="0.3">
      <c r="A10" s="16" t="s">
        <v>34</v>
      </c>
      <c r="B10" s="15" t="s">
        <v>29</v>
      </c>
      <c r="C10" s="63" t="s">
        <v>35</v>
      </c>
      <c r="D10" s="13" t="s">
        <v>36</v>
      </c>
      <c r="E10" s="13">
        <v>6502</v>
      </c>
      <c r="F10" s="13">
        <v>17.257999999999999</v>
      </c>
      <c r="G10" s="64" t="s">
        <v>32</v>
      </c>
      <c r="H10" s="39"/>
      <c r="I10" s="39"/>
      <c r="J10" s="39"/>
      <c r="K10" s="39"/>
      <c r="L10" s="39"/>
      <c r="M10" s="39"/>
      <c r="N10" s="39">
        <v>203631</v>
      </c>
      <c r="O10" s="39"/>
      <c r="P10" s="39"/>
      <c r="Q10" s="39"/>
      <c r="R10" s="39"/>
      <c r="S10" s="39"/>
      <c r="T10" s="39"/>
      <c r="U10" s="39"/>
      <c r="V10" s="39"/>
      <c r="W10" s="14">
        <f t="shared" si="0"/>
        <v>203631</v>
      </c>
    </row>
    <row r="11" spans="1:23" s="17" customFormat="1" ht="16.5" hidden="1" x14ac:dyDescent="0.3">
      <c r="A11" s="16" t="s">
        <v>34</v>
      </c>
      <c r="B11" s="15" t="s">
        <v>33</v>
      </c>
      <c r="C11" s="63" t="s">
        <v>35</v>
      </c>
      <c r="D11" s="13" t="s">
        <v>36</v>
      </c>
      <c r="E11" s="13">
        <v>6502</v>
      </c>
      <c r="F11" s="13">
        <v>17.257999999999999</v>
      </c>
      <c r="G11" s="64" t="s">
        <v>32</v>
      </c>
      <c r="H11" s="39"/>
      <c r="I11" s="39"/>
      <c r="J11" s="39"/>
      <c r="K11" s="39"/>
      <c r="L11" s="39"/>
      <c r="M11" s="39"/>
      <c r="N11" s="39">
        <v>1</v>
      </c>
      <c r="O11" s="39"/>
      <c r="P11" s="39"/>
      <c r="Q11" s="39"/>
      <c r="R11" s="39"/>
      <c r="S11" s="39"/>
      <c r="T11" s="39"/>
      <c r="U11" s="39"/>
      <c r="V11" s="39"/>
      <c r="W11" s="14">
        <f t="shared" si="0"/>
        <v>1</v>
      </c>
    </row>
    <row r="12" spans="1:23" s="8" customFormat="1" ht="16.5" hidden="1" x14ac:dyDescent="0.3">
      <c r="A12" s="32" t="s">
        <v>37</v>
      </c>
      <c r="B12" s="15" t="s">
        <v>29</v>
      </c>
      <c r="C12" s="63" t="s">
        <v>38</v>
      </c>
      <c r="D12" s="13" t="s">
        <v>39</v>
      </c>
      <c r="E12" s="13">
        <v>6503</v>
      </c>
      <c r="F12" s="13">
        <v>17.277999999999999</v>
      </c>
      <c r="G12" s="64" t="s">
        <v>32</v>
      </c>
      <c r="H12" s="39"/>
      <c r="I12" s="39"/>
      <c r="J12" s="39"/>
      <c r="K12" s="39"/>
      <c r="L12" s="39"/>
      <c r="M12" s="39"/>
      <c r="N12" s="39">
        <v>135036</v>
      </c>
      <c r="O12" s="39"/>
      <c r="P12" s="39"/>
      <c r="Q12" s="39"/>
      <c r="R12" s="39"/>
      <c r="S12" s="39"/>
      <c r="T12" s="39"/>
      <c r="U12" s="39"/>
      <c r="V12" s="39"/>
      <c r="W12" s="14">
        <f t="shared" si="0"/>
        <v>135036</v>
      </c>
    </row>
    <row r="13" spans="1:23" s="17" customFormat="1" ht="16.5" hidden="1" x14ac:dyDescent="0.3">
      <c r="A13" s="32" t="s">
        <v>37</v>
      </c>
      <c r="B13" s="15" t="s">
        <v>33</v>
      </c>
      <c r="C13" s="63" t="s">
        <v>38</v>
      </c>
      <c r="D13" s="13" t="s">
        <v>39</v>
      </c>
      <c r="E13" s="13">
        <v>6503</v>
      </c>
      <c r="F13" s="13">
        <v>17.277999999999999</v>
      </c>
      <c r="G13" s="64" t="s">
        <v>32</v>
      </c>
      <c r="H13" s="39"/>
      <c r="I13" s="39"/>
      <c r="J13" s="39"/>
      <c r="K13" s="39"/>
      <c r="L13" s="39"/>
      <c r="M13" s="39"/>
      <c r="N13" s="39">
        <v>1</v>
      </c>
      <c r="O13" s="39"/>
      <c r="P13" s="39"/>
      <c r="Q13" s="39"/>
      <c r="R13" s="39"/>
      <c r="S13" s="39"/>
      <c r="T13" s="39"/>
      <c r="U13" s="39"/>
      <c r="V13" s="39"/>
      <c r="W13" s="14">
        <f t="shared" si="0"/>
        <v>1</v>
      </c>
    </row>
    <row r="14" spans="1:23" s="17" customFormat="1" ht="16.5" hidden="1" x14ac:dyDescent="0.3">
      <c r="A14" s="16" t="s">
        <v>34</v>
      </c>
      <c r="B14" s="15" t="s">
        <v>29</v>
      </c>
      <c r="C14" s="63" t="s">
        <v>40</v>
      </c>
      <c r="D14" s="13" t="s">
        <v>36</v>
      </c>
      <c r="E14" s="13">
        <v>6502</v>
      </c>
      <c r="F14" s="13">
        <v>17.257999999999999</v>
      </c>
      <c r="G14" s="64" t="s">
        <v>32</v>
      </c>
      <c r="H14" s="39"/>
      <c r="I14" s="39"/>
      <c r="J14" s="39"/>
      <c r="K14" s="39"/>
      <c r="L14" s="39"/>
      <c r="M14" s="39"/>
      <c r="N14" s="39"/>
      <c r="O14" s="39"/>
      <c r="P14" s="39">
        <v>842703</v>
      </c>
      <c r="Q14" s="39"/>
      <c r="R14" s="39"/>
      <c r="S14" s="39"/>
      <c r="T14" s="39"/>
      <c r="U14" s="39"/>
      <c r="V14" s="39"/>
      <c r="W14" s="78">
        <f>P14</f>
        <v>842703</v>
      </c>
    </row>
    <row r="15" spans="1:23" s="17" customFormat="1" ht="16.5" hidden="1" x14ac:dyDescent="0.3">
      <c r="A15" s="16" t="s">
        <v>34</v>
      </c>
      <c r="B15" s="15" t="s">
        <v>33</v>
      </c>
      <c r="C15" s="63" t="s">
        <v>40</v>
      </c>
      <c r="D15" s="13" t="s">
        <v>36</v>
      </c>
      <c r="E15" s="13">
        <v>6502</v>
      </c>
      <c r="F15" s="13">
        <v>17.257999999999999</v>
      </c>
      <c r="G15" s="64" t="s">
        <v>32</v>
      </c>
      <c r="H15" s="39"/>
      <c r="I15" s="39"/>
      <c r="J15" s="39"/>
      <c r="K15" s="39"/>
      <c r="L15" s="39"/>
      <c r="M15" s="39"/>
      <c r="N15" s="39"/>
      <c r="O15" s="39"/>
      <c r="P15" s="39">
        <v>1</v>
      </c>
      <c r="Q15" s="39"/>
      <c r="R15" s="39"/>
      <c r="S15" s="39"/>
      <c r="T15" s="39"/>
      <c r="U15" s="39"/>
      <c r="V15" s="39"/>
      <c r="W15" s="78">
        <f t="shared" ref="W15:W40" si="1">P15</f>
        <v>1</v>
      </c>
    </row>
    <row r="16" spans="1:23" s="17" customFormat="1" ht="16.5" hidden="1" x14ac:dyDescent="0.3">
      <c r="A16" s="32" t="s">
        <v>37</v>
      </c>
      <c r="B16" s="15" t="s">
        <v>29</v>
      </c>
      <c r="C16" s="63" t="s">
        <v>41</v>
      </c>
      <c r="D16" s="13" t="s">
        <v>39</v>
      </c>
      <c r="E16" s="13">
        <v>6503</v>
      </c>
      <c r="F16" s="13">
        <v>17.277999999999999</v>
      </c>
      <c r="G16" s="64" t="s">
        <v>32</v>
      </c>
      <c r="H16" s="39"/>
      <c r="I16" s="39"/>
      <c r="J16" s="39"/>
      <c r="K16" s="39"/>
      <c r="L16" s="39"/>
      <c r="M16" s="39"/>
      <c r="N16" s="39"/>
      <c r="O16" s="39"/>
      <c r="P16" s="39">
        <v>497601</v>
      </c>
      <c r="Q16" s="39"/>
      <c r="R16" s="39"/>
      <c r="S16" s="39"/>
      <c r="T16" s="39"/>
      <c r="U16" s="39"/>
      <c r="V16" s="39"/>
      <c r="W16" s="78">
        <f t="shared" si="1"/>
        <v>497601</v>
      </c>
    </row>
    <row r="17" spans="1:24" s="17" customFormat="1" ht="16.5" hidden="1" x14ac:dyDescent="0.3">
      <c r="A17" s="32" t="s">
        <v>37</v>
      </c>
      <c r="B17" s="15" t="s">
        <v>33</v>
      </c>
      <c r="C17" s="63" t="s">
        <v>41</v>
      </c>
      <c r="D17" s="13" t="s">
        <v>39</v>
      </c>
      <c r="E17" s="13">
        <v>6503</v>
      </c>
      <c r="F17" s="13">
        <v>17.277999999999999</v>
      </c>
      <c r="G17" s="64" t="s">
        <v>32</v>
      </c>
      <c r="H17" s="39"/>
      <c r="I17" s="39"/>
      <c r="J17" s="39"/>
      <c r="K17" s="39"/>
      <c r="L17" s="39"/>
      <c r="M17" s="39"/>
      <c r="N17" s="39"/>
      <c r="O17" s="39"/>
      <c r="P17" s="39">
        <v>1</v>
      </c>
      <c r="Q17" s="39"/>
      <c r="R17" s="39"/>
      <c r="S17" s="39"/>
      <c r="T17" s="39"/>
      <c r="U17" s="39"/>
      <c r="V17" s="39"/>
      <c r="W17" s="78">
        <f t="shared" si="1"/>
        <v>1</v>
      </c>
    </row>
    <row r="18" spans="1:24" s="17" customFormat="1" ht="16.5" x14ac:dyDescent="0.3">
      <c r="A18" s="32" t="s">
        <v>129</v>
      </c>
      <c r="B18" s="15" t="s">
        <v>29</v>
      </c>
      <c r="C18" s="63" t="s">
        <v>41</v>
      </c>
      <c r="D18" s="13" t="s">
        <v>39</v>
      </c>
      <c r="E18" s="13">
        <v>6523</v>
      </c>
      <c r="F18" s="13">
        <v>17.277999999999999</v>
      </c>
      <c r="G18" s="64" t="s">
        <v>32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>
        <v>45000</v>
      </c>
      <c r="W18" s="78">
        <f>V18</f>
        <v>45000</v>
      </c>
    </row>
    <row r="19" spans="1:24" s="17" customFormat="1" ht="16.5" x14ac:dyDescent="0.3">
      <c r="A19" s="32"/>
      <c r="B19" s="15"/>
      <c r="C19" s="63"/>
      <c r="D19" s="13"/>
      <c r="E19" s="13"/>
      <c r="F19" s="13"/>
      <c r="G19" s="64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8"/>
    </row>
    <row r="20" spans="1:24" s="17" customFormat="1" ht="16.5" hidden="1" x14ac:dyDescent="0.3">
      <c r="A20" s="46" t="s">
        <v>26</v>
      </c>
      <c r="B20" s="15"/>
      <c r="C20" s="13"/>
      <c r="D20" s="45"/>
      <c r="E20" s="51"/>
      <c r="F20" s="13"/>
      <c r="G20" s="55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8">
        <f t="shared" si="1"/>
        <v>0</v>
      </c>
    </row>
    <row r="21" spans="1:24" s="17" customFormat="1" ht="16.5" hidden="1" x14ac:dyDescent="0.3">
      <c r="A21" s="13" t="s">
        <v>42</v>
      </c>
      <c r="B21" s="15"/>
      <c r="C21" s="13"/>
      <c r="D21" s="45"/>
      <c r="E21" s="51"/>
      <c r="F21" s="13"/>
      <c r="G21" s="55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8">
        <f t="shared" si="1"/>
        <v>0</v>
      </c>
      <c r="X21" s="44"/>
    </row>
    <row r="22" spans="1:24" s="17" customFormat="1" ht="30" hidden="1" x14ac:dyDescent="0.25">
      <c r="A22" s="65" t="s">
        <v>43</v>
      </c>
      <c r="B22" s="67" t="s">
        <v>44</v>
      </c>
      <c r="C22" s="68" t="s">
        <v>45</v>
      </c>
      <c r="D22" s="69" t="s">
        <v>46</v>
      </c>
      <c r="E22" s="69" t="s">
        <v>47</v>
      </c>
      <c r="F22" s="69">
        <v>17.225000000000001</v>
      </c>
      <c r="G22" s="70" t="s">
        <v>48</v>
      </c>
      <c r="H22" s="39">
        <f>141148-1</f>
        <v>141147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8">
        <f t="shared" si="1"/>
        <v>0</v>
      </c>
    </row>
    <row r="23" spans="1:24" s="8" customFormat="1" ht="30.75" hidden="1" x14ac:dyDescent="0.3">
      <c r="A23" s="66" t="s">
        <v>43</v>
      </c>
      <c r="B23" s="71" t="s">
        <v>49</v>
      </c>
      <c r="C23" s="72" t="s">
        <v>45</v>
      </c>
      <c r="D23" s="73" t="s">
        <v>46</v>
      </c>
      <c r="E23" s="73" t="s">
        <v>47</v>
      </c>
      <c r="F23" s="73">
        <v>17.225000000000001</v>
      </c>
      <c r="G23" s="70" t="s">
        <v>48</v>
      </c>
      <c r="H23" s="39">
        <v>1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8">
        <f t="shared" si="1"/>
        <v>0</v>
      </c>
    </row>
    <row r="24" spans="1:24" s="8" customFormat="1" ht="16.5" hidden="1" x14ac:dyDescent="0.3">
      <c r="A24" s="32"/>
      <c r="B24" s="15"/>
      <c r="C24" s="38"/>
      <c r="D24" s="13"/>
      <c r="E24" s="15"/>
      <c r="F24" s="13"/>
      <c r="G24" s="13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8">
        <f t="shared" si="1"/>
        <v>0</v>
      </c>
    </row>
    <row r="25" spans="1:24" s="8" customFormat="1" ht="16.5" hidden="1" x14ac:dyDescent="0.3">
      <c r="A25" s="32"/>
      <c r="B25" s="40"/>
      <c r="C25" s="31"/>
      <c r="D25" s="13"/>
      <c r="E25" s="15"/>
      <c r="F25" s="13"/>
      <c r="G25" s="13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8">
        <f t="shared" si="1"/>
        <v>0</v>
      </c>
    </row>
    <row r="26" spans="1:24" s="8" customFormat="1" ht="16.5" hidden="1" x14ac:dyDescent="0.3">
      <c r="A26" s="16"/>
      <c r="B26" s="15"/>
      <c r="C26" s="42"/>
      <c r="D26" s="13"/>
      <c r="E26" s="42"/>
      <c r="F26" s="13"/>
      <c r="G26" s="13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78">
        <f t="shared" si="1"/>
        <v>0</v>
      </c>
    </row>
    <row r="27" spans="1:24" s="8" customFormat="1" ht="16.5" hidden="1" x14ac:dyDescent="0.3">
      <c r="A27" s="46" t="s">
        <v>26</v>
      </c>
      <c r="B27" s="15"/>
      <c r="C27" s="45"/>
      <c r="D27" s="45"/>
      <c r="E27" s="45"/>
      <c r="F27" s="45"/>
      <c r="G27" s="45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78">
        <f t="shared" si="1"/>
        <v>0</v>
      </c>
    </row>
    <row r="28" spans="1:24" s="8" customFormat="1" ht="16.5" hidden="1" x14ac:dyDescent="0.3">
      <c r="A28" s="13" t="s">
        <v>50</v>
      </c>
      <c r="B28" s="15"/>
      <c r="C28" s="45"/>
      <c r="D28" s="45"/>
      <c r="E28" s="45"/>
      <c r="F28" s="45"/>
      <c r="G28" s="45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78">
        <f t="shared" si="1"/>
        <v>0</v>
      </c>
    </row>
    <row r="29" spans="1:24" s="8" customFormat="1" ht="16.5" hidden="1" x14ac:dyDescent="0.3">
      <c r="A29" s="16" t="s">
        <v>51</v>
      </c>
      <c r="B29" s="47" t="s">
        <v>44</v>
      </c>
      <c r="C29" s="45" t="s">
        <v>52</v>
      </c>
      <c r="D29" s="45" t="s">
        <v>53</v>
      </c>
      <c r="E29" s="45" t="s">
        <v>54</v>
      </c>
      <c r="F29" s="45" t="s">
        <v>55</v>
      </c>
      <c r="G29" s="45"/>
      <c r="H29" s="39"/>
      <c r="I29" s="39"/>
      <c r="J29" s="39"/>
      <c r="K29" s="39"/>
      <c r="L29" s="39"/>
      <c r="M29" s="39">
        <v>95000</v>
      </c>
      <c r="N29" s="39"/>
      <c r="O29" s="39"/>
      <c r="P29" s="39"/>
      <c r="Q29" s="39"/>
      <c r="R29" s="39"/>
      <c r="S29" s="39"/>
      <c r="T29" s="39"/>
      <c r="U29" s="39"/>
      <c r="V29" s="39"/>
      <c r="W29" s="78">
        <f t="shared" si="1"/>
        <v>0</v>
      </c>
    </row>
    <row r="30" spans="1:24" s="8" customFormat="1" ht="16.5" hidden="1" x14ac:dyDescent="0.3">
      <c r="A30" s="35"/>
      <c r="B30" s="15"/>
      <c r="C30" s="38"/>
      <c r="D30" s="52"/>
      <c r="E30" s="53"/>
      <c r="F30" s="13"/>
      <c r="G30" s="13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78">
        <f t="shared" si="1"/>
        <v>0</v>
      </c>
    </row>
    <row r="31" spans="1:24" s="8" customFormat="1" ht="16.5" hidden="1" x14ac:dyDescent="0.3">
      <c r="A31" s="33" t="s">
        <v>56</v>
      </c>
      <c r="B31" s="47" t="s">
        <v>44</v>
      </c>
      <c r="C31" s="79" t="s">
        <v>57</v>
      </c>
      <c r="D31" s="52" t="s">
        <v>58</v>
      </c>
      <c r="E31" s="52" t="s">
        <v>59</v>
      </c>
      <c r="F31" s="15" t="s">
        <v>55</v>
      </c>
      <c r="G31" s="15"/>
      <c r="H31" s="39"/>
      <c r="I31" s="39"/>
      <c r="J31" s="39"/>
      <c r="K31" s="39"/>
      <c r="L31" s="80">
        <v>487788.83</v>
      </c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78">
        <f t="shared" si="1"/>
        <v>0</v>
      </c>
    </row>
    <row r="32" spans="1:24" s="8" customFormat="1" ht="16.5" hidden="1" x14ac:dyDescent="0.3">
      <c r="A32" s="33"/>
      <c r="B32" s="15"/>
      <c r="C32" s="13"/>
      <c r="D32" s="13"/>
      <c r="E32" s="13"/>
      <c r="F32" s="15"/>
      <c r="G32" s="15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78">
        <f t="shared" si="1"/>
        <v>0</v>
      </c>
    </row>
    <row r="33" spans="1:23" s="8" customFormat="1" ht="16.5" hidden="1" x14ac:dyDescent="0.3">
      <c r="A33" s="16"/>
      <c r="B33" s="15"/>
      <c r="C33" s="45"/>
      <c r="D33" s="45"/>
      <c r="E33" s="45"/>
      <c r="F33" s="45"/>
      <c r="G33" s="45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78">
        <f t="shared" si="1"/>
        <v>0</v>
      </c>
    </row>
    <row r="34" spans="1:23" s="8" customFormat="1" ht="16.5" hidden="1" x14ac:dyDescent="0.3">
      <c r="A34" s="23" t="s">
        <v>26</v>
      </c>
      <c r="B34" s="15"/>
      <c r="C34" s="45"/>
      <c r="D34" s="45"/>
      <c r="E34" s="45"/>
      <c r="F34" s="45"/>
      <c r="G34" s="45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78">
        <f t="shared" si="1"/>
        <v>0</v>
      </c>
    </row>
    <row r="35" spans="1:23" s="8" customFormat="1" ht="16.5" hidden="1" x14ac:dyDescent="0.3">
      <c r="A35" s="13" t="s">
        <v>60</v>
      </c>
      <c r="B35" s="9"/>
      <c r="C35" s="10"/>
      <c r="D35" s="10"/>
      <c r="E35" s="11"/>
      <c r="F35" s="12"/>
      <c r="G35" s="1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78">
        <f t="shared" si="1"/>
        <v>0</v>
      </c>
    </row>
    <row r="36" spans="1:23" s="8" customFormat="1" ht="16.5" hidden="1" x14ac:dyDescent="0.3">
      <c r="A36" s="16" t="s">
        <v>61</v>
      </c>
      <c r="B36" s="15" t="s">
        <v>29</v>
      </c>
      <c r="C36" s="13" t="s">
        <v>62</v>
      </c>
      <c r="D36" s="13" t="s">
        <v>63</v>
      </c>
      <c r="E36" s="13" t="s">
        <v>64</v>
      </c>
      <c r="F36" s="15">
        <v>17.207000000000001</v>
      </c>
      <c r="G36" s="81" t="s">
        <v>65</v>
      </c>
      <c r="H36" s="39"/>
      <c r="I36" s="39"/>
      <c r="J36" s="39"/>
      <c r="K36" s="39"/>
      <c r="L36" s="39"/>
      <c r="M36" s="39"/>
      <c r="N36" s="39"/>
      <c r="O36" s="39">
        <f>187028.85-1</f>
        <v>187027.85</v>
      </c>
      <c r="P36" s="39"/>
      <c r="Q36" s="39"/>
      <c r="R36" s="39"/>
      <c r="S36" s="39"/>
      <c r="T36" s="39"/>
      <c r="U36" s="39"/>
      <c r="V36" s="39"/>
      <c r="W36" s="78">
        <f t="shared" si="1"/>
        <v>0</v>
      </c>
    </row>
    <row r="37" spans="1:23" s="8" customFormat="1" ht="16.5" hidden="1" x14ac:dyDescent="0.3">
      <c r="A37" s="16" t="s">
        <v>61</v>
      </c>
      <c r="B37" s="15" t="s">
        <v>33</v>
      </c>
      <c r="C37" s="13" t="s">
        <v>62</v>
      </c>
      <c r="D37" s="13" t="s">
        <v>63</v>
      </c>
      <c r="E37" s="13" t="s">
        <v>64</v>
      </c>
      <c r="F37" s="15">
        <v>17.207000000000001</v>
      </c>
      <c r="G37" s="81" t="s">
        <v>65</v>
      </c>
      <c r="H37" s="39"/>
      <c r="I37" s="39"/>
      <c r="J37" s="39"/>
      <c r="K37" s="39"/>
      <c r="L37" s="39"/>
      <c r="M37" s="39"/>
      <c r="N37" s="39"/>
      <c r="O37" s="39">
        <v>1</v>
      </c>
      <c r="P37" s="39"/>
      <c r="Q37" s="39"/>
      <c r="R37" s="39"/>
      <c r="S37" s="39"/>
      <c r="T37" s="39"/>
      <c r="U37" s="39"/>
      <c r="V37" s="39"/>
      <c r="W37" s="78">
        <f t="shared" si="1"/>
        <v>0</v>
      </c>
    </row>
    <row r="38" spans="1:23" s="8" customFormat="1" ht="16.5" hidden="1" x14ac:dyDescent="0.3">
      <c r="A38" s="16" t="s">
        <v>66</v>
      </c>
      <c r="B38" s="15" t="s">
        <v>29</v>
      </c>
      <c r="C38" s="13" t="s">
        <v>62</v>
      </c>
      <c r="D38" s="13" t="s">
        <v>63</v>
      </c>
      <c r="E38" s="13" t="s">
        <v>67</v>
      </c>
      <c r="F38" s="15" t="s">
        <v>68</v>
      </c>
      <c r="G38" s="81" t="s">
        <v>65</v>
      </c>
      <c r="H38" s="39"/>
      <c r="I38" s="39"/>
      <c r="J38" s="39"/>
      <c r="K38" s="39"/>
      <c r="L38" s="39"/>
      <c r="M38" s="39"/>
      <c r="N38" s="39"/>
      <c r="O38" s="39">
        <f>9999.77-1</f>
        <v>9998.77</v>
      </c>
      <c r="P38" s="39"/>
      <c r="Q38" s="39"/>
      <c r="R38" s="39"/>
      <c r="S38" s="39"/>
      <c r="T38" s="39"/>
      <c r="U38" s="39"/>
      <c r="V38" s="39"/>
      <c r="W38" s="78">
        <f t="shared" si="1"/>
        <v>0</v>
      </c>
    </row>
    <row r="39" spans="1:23" s="8" customFormat="1" ht="16.5" hidden="1" x14ac:dyDescent="0.3">
      <c r="A39" s="16" t="s">
        <v>66</v>
      </c>
      <c r="B39" s="15" t="s">
        <v>33</v>
      </c>
      <c r="C39" s="13" t="s">
        <v>62</v>
      </c>
      <c r="D39" s="13" t="s">
        <v>63</v>
      </c>
      <c r="E39" s="13" t="s">
        <v>67</v>
      </c>
      <c r="F39" s="15" t="s">
        <v>68</v>
      </c>
      <c r="G39" s="81" t="s">
        <v>65</v>
      </c>
      <c r="H39" s="39"/>
      <c r="I39" s="39"/>
      <c r="J39" s="39"/>
      <c r="K39" s="39"/>
      <c r="L39" s="39"/>
      <c r="M39" s="39"/>
      <c r="N39" s="39"/>
      <c r="O39" s="39">
        <v>1</v>
      </c>
      <c r="P39" s="39"/>
      <c r="Q39" s="39"/>
      <c r="R39" s="39"/>
      <c r="S39" s="39"/>
      <c r="T39" s="39"/>
      <c r="U39" s="39"/>
      <c r="V39" s="39"/>
      <c r="W39" s="78">
        <f t="shared" si="1"/>
        <v>0</v>
      </c>
    </row>
    <row r="40" spans="1:23" s="62" customFormat="1" ht="16.5" hidden="1" x14ac:dyDescent="0.3">
      <c r="A40" s="58"/>
      <c r="B40" s="59"/>
      <c r="C40" s="60"/>
      <c r="D40" s="45" t="s">
        <v>69</v>
      </c>
      <c r="E40" s="45" t="s">
        <v>70</v>
      </c>
      <c r="F40" s="45">
        <v>10.561</v>
      </c>
      <c r="G40" s="45" t="s">
        <v>71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78">
        <f t="shared" si="1"/>
        <v>0</v>
      </c>
    </row>
    <row r="41" spans="1:23" s="62" customFormat="1" ht="16.5" hidden="1" x14ac:dyDescent="0.3">
      <c r="A41" s="82" t="s">
        <v>72</v>
      </c>
      <c r="B41" s="15" t="s">
        <v>29</v>
      </c>
      <c r="C41" s="83" t="s">
        <v>73</v>
      </c>
      <c r="D41" s="83" t="s">
        <v>74</v>
      </c>
      <c r="E41" s="13" t="s">
        <v>75</v>
      </c>
      <c r="F41" s="45"/>
      <c r="G41" s="45"/>
      <c r="H41" s="61"/>
      <c r="I41" s="61"/>
      <c r="J41" s="61"/>
      <c r="K41" s="61"/>
      <c r="L41" s="61"/>
      <c r="M41" s="61"/>
      <c r="N41" s="61"/>
      <c r="O41" s="61"/>
      <c r="P41" s="61"/>
      <c r="Q41" s="61">
        <v>16566.03</v>
      </c>
      <c r="R41" s="61"/>
      <c r="S41" s="61"/>
      <c r="T41" s="61"/>
      <c r="U41" s="61"/>
      <c r="V41" s="61"/>
      <c r="W41" s="78">
        <f>Q41</f>
        <v>16566.03</v>
      </c>
    </row>
    <row r="42" spans="1:23" s="62" customFormat="1" ht="16.5" hidden="1" x14ac:dyDescent="0.3">
      <c r="A42" s="82" t="s">
        <v>76</v>
      </c>
      <c r="B42" s="15" t="s">
        <v>29</v>
      </c>
      <c r="C42" s="84" t="s">
        <v>77</v>
      </c>
      <c r="D42" s="84" t="s">
        <v>78</v>
      </c>
      <c r="E42" s="13" t="s">
        <v>79</v>
      </c>
      <c r="F42" s="45"/>
      <c r="G42" s="45"/>
      <c r="H42" s="61"/>
      <c r="I42" s="61"/>
      <c r="J42" s="61"/>
      <c r="K42" s="61"/>
      <c r="L42" s="61"/>
      <c r="M42" s="61"/>
      <c r="N42" s="61"/>
      <c r="O42" s="61"/>
      <c r="P42" s="61"/>
      <c r="Q42" s="61">
        <v>840</v>
      </c>
      <c r="R42" s="61"/>
      <c r="S42" s="61"/>
      <c r="T42" s="61"/>
      <c r="U42" s="61"/>
      <c r="V42" s="61"/>
      <c r="W42" s="78">
        <f>Q42</f>
        <v>840</v>
      </c>
    </row>
    <row r="43" spans="1:23" s="8" customFormat="1" ht="16.5" hidden="1" x14ac:dyDescent="0.3">
      <c r="A43" s="82" t="s">
        <v>80</v>
      </c>
      <c r="B43" s="15" t="s">
        <v>29</v>
      </c>
      <c r="C43" s="85" t="s">
        <v>81</v>
      </c>
      <c r="D43" s="85" t="s">
        <v>82</v>
      </c>
      <c r="E43" s="13" t="s">
        <v>83</v>
      </c>
      <c r="F43" s="34"/>
      <c r="G43" s="34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>
        <v>12424.52</v>
      </c>
      <c r="S43" s="39"/>
      <c r="T43" s="39"/>
      <c r="U43" s="39"/>
      <c r="V43" s="39"/>
      <c r="W43" s="78">
        <f>R43</f>
        <v>12424.52</v>
      </c>
    </row>
    <row r="44" spans="1:23" s="8" customFormat="1" ht="16.5" hidden="1" x14ac:dyDescent="0.3">
      <c r="A44" s="82" t="s">
        <v>84</v>
      </c>
      <c r="B44" s="15" t="s">
        <v>29</v>
      </c>
      <c r="C44" s="86" t="s">
        <v>85</v>
      </c>
      <c r="D44" s="13" t="s">
        <v>86</v>
      </c>
      <c r="E44" s="13" t="s">
        <v>87</v>
      </c>
      <c r="F44" s="34"/>
      <c r="G44" s="34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>
        <v>27356.155845802768</v>
      </c>
      <c r="T44" s="39"/>
      <c r="U44" s="39"/>
      <c r="V44" s="39"/>
      <c r="W44" s="78">
        <f>S44</f>
        <v>27356.155845802768</v>
      </c>
    </row>
    <row r="45" spans="1:23" s="8" customFormat="1" ht="16.5" hidden="1" x14ac:dyDescent="0.3">
      <c r="A45" s="16" t="s">
        <v>88</v>
      </c>
      <c r="B45" s="15" t="s">
        <v>29</v>
      </c>
      <c r="C45" s="87" t="s">
        <v>89</v>
      </c>
      <c r="D45" s="88" t="s">
        <v>90</v>
      </c>
      <c r="E45" s="88" t="s">
        <v>91</v>
      </c>
      <c r="F45" s="34"/>
      <c r="G45" s="34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>
        <v>3050</v>
      </c>
      <c r="U45" s="39"/>
      <c r="V45" s="39"/>
      <c r="W45" s="78">
        <f>T45</f>
        <v>3050</v>
      </c>
    </row>
    <row r="46" spans="1:23" s="8" customFormat="1" ht="16.5" hidden="1" x14ac:dyDescent="0.3">
      <c r="A46" s="82" t="s">
        <v>92</v>
      </c>
      <c r="B46" s="15" t="s">
        <v>29</v>
      </c>
      <c r="C46" s="84" t="s">
        <v>77</v>
      </c>
      <c r="D46" s="84" t="s">
        <v>78</v>
      </c>
      <c r="E46" s="13" t="s">
        <v>79</v>
      </c>
      <c r="F46" s="34"/>
      <c r="G46" s="34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>
        <v>840</v>
      </c>
      <c r="V46" s="39"/>
      <c r="W46" s="78">
        <f>U46</f>
        <v>840</v>
      </c>
    </row>
    <row r="47" spans="1:23" s="8" customFormat="1" ht="16.5" hidden="1" x14ac:dyDescent="0.3">
      <c r="A47" s="23" t="s">
        <v>26</v>
      </c>
      <c r="B47" s="15"/>
      <c r="C47" s="13"/>
      <c r="D47" s="41"/>
      <c r="E47" s="41"/>
      <c r="F47" s="13"/>
      <c r="G47" s="56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78"/>
    </row>
    <row r="48" spans="1:23" s="8" customFormat="1" ht="16.5" hidden="1" x14ac:dyDescent="0.3">
      <c r="A48" s="13" t="s">
        <v>93</v>
      </c>
      <c r="B48" s="15"/>
      <c r="C48" s="13"/>
      <c r="D48" s="41"/>
      <c r="E48" s="41"/>
      <c r="F48" s="13"/>
      <c r="G48" s="56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78"/>
    </row>
    <row r="49" spans="1:24" s="8" customFormat="1" ht="16.5" hidden="1" x14ac:dyDescent="0.3">
      <c r="A49" s="75" t="s">
        <v>94</v>
      </c>
      <c r="B49" s="15" t="s">
        <v>44</v>
      </c>
      <c r="C49" s="76" t="s">
        <v>95</v>
      </c>
      <c r="D49" s="76" t="s">
        <v>96</v>
      </c>
      <c r="E49" s="77" t="s">
        <v>97</v>
      </c>
      <c r="F49" s="31">
        <v>17.800999999999998</v>
      </c>
      <c r="G49" s="64" t="s">
        <v>98</v>
      </c>
      <c r="H49" s="39"/>
      <c r="I49" s="39"/>
      <c r="J49" s="39">
        <v>32782</v>
      </c>
      <c r="K49" s="39">
        <v>1642</v>
      </c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78">
        <f>SUM(J49:K49)</f>
        <v>34424</v>
      </c>
    </row>
    <row r="50" spans="1:24" s="8" customFormat="1" ht="16.5" x14ac:dyDescent="0.3">
      <c r="A50" s="36"/>
      <c r="B50" s="37"/>
      <c r="C50" s="13"/>
      <c r="D50" s="13"/>
      <c r="E50" s="13"/>
      <c r="F50" s="13"/>
      <c r="G50" s="13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78"/>
    </row>
    <row r="51" spans="1:24" s="8" customFormat="1" ht="16.5" x14ac:dyDescent="0.3">
      <c r="A51" s="16" t="s">
        <v>99</v>
      </c>
      <c r="B51" s="16"/>
      <c r="C51" s="43"/>
      <c r="D51" s="43"/>
      <c r="E51" s="43"/>
      <c r="F51" s="43"/>
      <c r="G51" s="43"/>
      <c r="H51" s="39">
        <f>SUM(H8:H50)</f>
        <v>141148</v>
      </c>
      <c r="I51" s="39">
        <f>SUM(I43:I50)</f>
        <v>0</v>
      </c>
      <c r="J51" s="39">
        <f>SUM(J48:J50)</f>
        <v>32782</v>
      </c>
      <c r="K51" s="39">
        <f>SUM(K47:K49)</f>
        <v>1642</v>
      </c>
      <c r="L51" s="39">
        <f>SUM(L29:L31)</f>
        <v>487788.83</v>
      </c>
      <c r="M51" s="39">
        <f>SUM(M28:M32)</f>
        <v>95000</v>
      </c>
      <c r="N51" s="39">
        <f>SUM(N7:N14)</f>
        <v>1489184</v>
      </c>
      <c r="O51" s="39">
        <f>SUM(O35:O46)</f>
        <v>197028.62</v>
      </c>
      <c r="P51" s="39">
        <f>SUM(P14:P45)</f>
        <v>1340306</v>
      </c>
      <c r="Q51" s="39">
        <f>SUM(Q35:Q45)</f>
        <v>17406.03</v>
      </c>
      <c r="R51" s="39">
        <f>SUM(R35:R46)</f>
        <v>12424.52</v>
      </c>
      <c r="S51" s="39">
        <f>SUM(S35:S45)</f>
        <v>27356.155845802768</v>
      </c>
      <c r="T51" s="39">
        <f>SUM(T45)</f>
        <v>3050</v>
      </c>
      <c r="U51" s="39">
        <f>SUM(U34:U46)</f>
        <v>840</v>
      </c>
      <c r="V51" s="39">
        <f>SUM(V6:V19)</f>
        <v>45000</v>
      </c>
      <c r="W51" s="78"/>
      <c r="X51" s="54"/>
    </row>
    <row r="52" spans="1:24" s="8" customFormat="1" ht="16.5" x14ac:dyDescent="0.3">
      <c r="A52" s="18"/>
      <c r="B52" s="18"/>
      <c r="C52" s="19"/>
      <c r="D52" s="19"/>
      <c r="E52" s="19"/>
      <c r="F52" s="19"/>
      <c r="G52" s="19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1"/>
    </row>
    <row r="53" spans="1:24" s="8" customFormat="1" ht="16.5" x14ac:dyDescent="0.3">
      <c r="A53" s="17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4" s="8" customFormat="1" ht="16.5" x14ac:dyDescent="0.3">
      <c r="A54" s="17" t="s">
        <v>100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4" s="8" customFormat="1" ht="16.5" hidden="1" x14ac:dyDescent="0.3">
      <c r="A55" s="17" t="s">
        <v>101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4" s="8" customFormat="1" ht="16.5" hidden="1" x14ac:dyDescent="0.3">
      <c r="A56" s="17" t="s">
        <v>102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4" ht="15" hidden="1" x14ac:dyDescent="0.25">
      <c r="A57" s="17" t="s">
        <v>103</v>
      </c>
    </row>
    <row r="58" spans="1:24" ht="15" hidden="1" x14ac:dyDescent="0.25">
      <c r="A58" s="18" t="s">
        <v>104</v>
      </c>
    </row>
    <row r="59" spans="1:24" ht="15" hidden="1" x14ac:dyDescent="0.25">
      <c r="A59" s="17" t="s">
        <v>105</v>
      </c>
    </row>
    <row r="60" spans="1:24" ht="15" hidden="1" x14ac:dyDescent="0.25">
      <c r="A60" s="18" t="s">
        <v>104</v>
      </c>
    </row>
    <row r="61" spans="1:24" ht="15" hidden="1" x14ac:dyDescent="0.25">
      <c r="A61" s="17" t="s">
        <v>106</v>
      </c>
    </row>
    <row r="62" spans="1:24" ht="15" hidden="1" x14ac:dyDescent="0.25">
      <c r="A62" s="18" t="s">
        <v>107</v>
      </c>
    </row>
    <row r="63" spans="1:24" ht="15" hidden="1" x14ac:dyDescent="0.25">
      <c r="A63" s="17" t="s">
        <v>108</v>
      </c>
    </row>
    <row r="64" spans="1:24" ht="15" hidden="1" x14ac:dyDescent="0.25">
      <c r="A64" s="18" t="s">
        <v>109</v>
      </c>
    </row>
    <row r="65" spans="1:1" ht="15" hidden="1" x14ac:dyDescent="0.25">
      <c r="A65" s="17" t="s">
        <v>110</v>
      </c>
    </row>
    <row r="66" spans="1:1" ht="15" hidden="1" x14ac:dyDescent="0.25">
      <c r="A66" s="18" t="s">
        <v>111</v>
      </c>
    </row>
    <row r="67" spans="1:1" ht="15" hidden="1" x14ac:dyDescent="0.25">
      <c r="A67" s="17" t="s">
        <v>112</v>
      </c>
    </row>
    <row r="68" spans="1:1" ht="15" hidden="1" x14ac:dyDescent="0.25">
      <c r="A68" s="18" t="s">
        <v>113</v>
      </c>
    </row>
    <row r="69" spans="1:1" ht="15" hidden="1" x14ac:dyDescent="0.25">
      <c r="A69" s="17" t="s">
        <v>114</v>
      </c>
    </row>
    <row r="70" spans="1:1" ht="15" hidden="1" x14ac:dyDescent="0.25">
      <c r="A70" s="18" t="s">
        <v>111</v>
      </c>
    </row>
    <row r="71" spans="1:1" ht="15" hidden="1" x14ac:dyDescent="0.25">
      <c r="A71" s="17" t="s">
        <v>115</v>
      </c>
    </row>
    <row r="72" spans="1:1" ht="15" hidden="1" x14ac:dyDescent="0.25">
      <c r="A72" s="18" t="s">
        <v>116</v>
      </c>
    </row>
    <row r="73" spans="1:1" ht="15" hidden="1" x14ac:dyDescent="0.25">
      <c r="A73" s="17" t="s">
        <v>117</v>
      </c>
    </row>
    <row r="74" spans="1:1" ht="15" hidden="1" x14ac:dyDescent="0.25">
      <c r="A74" s="18" t="s">
        <v>116</v>
      </c>
    </row>
    <row r="75" spans="1:1" ht="15" hidden="1" x14ac:dyDescent="0.25">
      <c r="A75" s="17" t="s">
        <v>118</v>
      </c>
    </row>
    <row r="76" spans="1:1" ht="15" hidden="1" x14ac:dyDescent="0.25">
      <c r="A76" s="18" t="s">
        <v>119</v>
      </c>
    </row>
    <row r="77" spans="1:1" ht="15" hidden="1" x14ac:dyDescent="0.25">
      <c r="A77" s="17" t="s">
        <v>120</v>
      </c>
    </row>
    <row r="78" spans="1:1" ht="15" hidden="1" x14ac:dyDescent="0.25">
      <c r="A78" s="18" t="s">
        <v>116</v>
      </c>
    </row>
    <row r="79" spans="1:1" ht="15" hidden="1" x14ac:dyDescent="0.25">
      <c r="A79" s="17" t="s">
        <v>121</v>
      </c>
    </row>
    <row r="80" spans="1:1" ht="15" hidden="1" x14ac:dyDescent="0.25">
      <c r="A80" s="18" t="s">
        <v>116</v>
      </c>
    </row>
    <row r="81" spans="1:1" ht="15" x14ac:dyDescent="0.25">
      <c r="A81" s="17" t="s">
        <v>128</v>
      </c>
    </row>
    <row r="82" spans="1:1" ht="15" x14ac:dyDescent="0.25">
      <c r="A82" s="18" t="s">
        <v>127</v>
      </c>
    </row>
    <row r="87" spans="1:1" ht="16.5" x14ac:dyDescent="0.3">
      <c r="A87" s="8" t="s">
        <v>122</v>
      </c>
    </row>
    <row r="88" spans="1:1" ht="16.5" x14ac:dyDescent="0.3">
      <c r="A88" s="8" t="s">
        <v>123</v>
      </c>
    </row>
    <row r="89" spans="1:1" ht="16.5" x14ac:dyDescent="0.3">
      <c r="A89" s="8" t="s">
        <v>124</v>
      </c>
    </row>
    <row r="90" spans="1:1" ht="16.5" x14ac:dyDescent="0.3">
      <c r="A90" s="57" t="s">
        <v>125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2026-03-30T19:10:25+00:00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945461-7D06-42CA-91F8-1634AC1B4735}"/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