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4333DADD-1592-4536-9DF1-A1BDF667F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WELL" sheetId="2" r:id="rId1"/>
  </sheets>
  <definedNames>
    <definedName name="_xlnm.Print_Area" localSheetId="0">LOWELL!$A$1:$H$68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6" i="2" l="1"/>
  <c r="Z16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X66" i="2"/>
  <c r="W66" i="2"/>
  <c r="Z54" i="2"/>
  <c r="V66" i="2"/>
  <c r="Z58" i="2"/>
  <c r="U66" i="2"/>
  <c r="T66" i="2"/>
  <c r="S66" i="2"/>
  <c r="R66" i="2"/>
  <c r="Q66" i="2"/>
  <c r="P66" i="2"/>
  <c r="O17" i="2"/>
  <c r="Z17" i="2" s="1"/>
  <c r="O15" i="2"/>
  <c r="Z15" i="2" s="1"/>
  <c r="N66" i="2"/>
  <c r="Z8" i="2"/>
  <c r="M66" i="2"/>
  <c r="Z9" i="2"/>
  <c r="L66" i="2"/>
  <c r="K66" i="2"/>
  <c r="Z62" i="2"/>
  <c r="J66" i="2"/>
  <c r="H34" i="2"/>
  <c r="Z34" i="2" s="1"/>
  <c r="O66" i="2" l="1"/>
  <c r="H66" i="2"/>
  <c r="I66" i="2"/>
  <c r="Z10" i="2"/>
  <c r="Z11" i="2"/>
</calcChain>
</file>

<file path=xl/sharedStrings.xml><?xml version="1.0" encoding="utf-8"?>
<sst xmlns="http://schemas.openxmlformats.org/spreadsheetml/2006/main" count="232" uniqueCount="142">
  <si>
    <t xml:space="preserve"> </t>
  </si>
  <si>
    <t>ONE STOP CAREER CENTERS</t>
  </si>
  <si>
    <t>CITY OF LOWELL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</si>
  <si>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</si>
  <si>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</si>
  <si>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</si>
  <si>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</si>
  <si>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</si>
  <si>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</si>
  <si>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</si>
  <si>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</si>
  <si>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</si>
  <si>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</si>
  <si>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</si>
  <si>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</si>
  <si>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</si>
  <si>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</si>
  <si>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</si>
  <si>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</si>
  <si>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</si>
  <si>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</si>
  <si>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</si>
  <si>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</si>
  <si>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</si>
  <si>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</si>
  <si>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</si>
  <si>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</si>
  <si>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</si>
  <si>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</si>
  <si>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26CCLOWSOSWTF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</si>
  <si>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</si>
  <si>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</si>
  <si>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</si>
  <si>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</si>
  <si>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</si>
  <si>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</si>
  <si>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</si>
  <si>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</si>
  <si>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</si>
  <si>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</si>
  <si>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</si>
  <si>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26CCLOWWP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</si>
  <si>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</si>
  <si>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</si>
  <si>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</si>
  <si>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</si>
  <si>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</si>
  <si>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</si>
  <si>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</si>
  <si>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</si>
  <si>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</si>
  <si>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</si>
  <si>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</si>
  <si>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</si>
  <si>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</si>
  <si>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</si>
  <si>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</si>
  <si>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</si>
  <si>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</si>
  <si>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</si>
  <si>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</si>
  <si>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</si>
  <si>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</si>
  <si>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</si>
  <si>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</si>
  <si>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</si>
  <si>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</si>
  <si>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</si>
  <si>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</si>
  <si>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</si>
  <si>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</si>
  <si>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</si>
  <si>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</si>
  <si>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</si>
  <si>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4400-3067</t>
  </si>
  <si>
    <t>K103</t>
  </si>
  <si>
    <t>234MA441Q7503 </t>
  </si>
  <si>
    <t>JULY 1, 2026-SEPT 30, 2026</t>
  </si>
  <si>
    <t>CT EOL 26CCLOWNEGREA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</si>
  <si>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</si>
  <si>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</si>
  <si>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</si>
  <si>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UI-35950-21-60-A-25</t>
  </si>
  <si>
    <t>JULY 1 2026-SEPT 30 2026</t>
  </si>
  <si>
    <t>CT EOL 26CCLOWWIA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</si>
  <si>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</si>
  <si>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</si>
  <si>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</si>
  <si>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</si>
  <si>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</si>
  <si>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</si>
  <si>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</si>
  <si>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</si>
  <si>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</si>
  <si>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</si>
  <si>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</si>
  <si>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</si>
  <si>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</si>
  <si>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r>
      <t>MassAbility-</t>
    </r>
    <r>
      <rPr>
        <b/>
        <sz val="11"/>
        <color rgb="FFFF0000"/>
        <rFont val="Book Antiqua"/>
        <family val="1"/>
      </rPr>
      <t>PART B</t>
    </r>
  </si>
  <si>
    <t>CT EOL 26CCLOWVETSUI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</si>
  <si>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</si>
  <si>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</si>
  <si>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</si>
  <si>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</si>
  <si>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</si>
  <si>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</si>
  <si>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</si>
  <si>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</si>
  <si>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</si>
  <si>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</si>
  <si>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</si>
  <si>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</si>
  <si>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</si>
  <si>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</si>
  <si>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</si>
  <si>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</si>
  <si>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</si>
  <si>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</si>
  <si>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</si>
  <si>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</si>
  <si>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</si>
  <si>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</si>
  <si>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</si>
  <si>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</si>
  <si>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</si>
  <si>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</si>
  <si>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</si>
  <si>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</si>
  <si>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</si>
  <si>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</si>
  <si>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BUDGET #14 FY26 JUNE 29 2026</t>
  </si>
  <si>
    <t>TO ADD WPP SNAP EXPANSION FUNDS</t>
  </si>
  <si>
    <t>BUDGET #15 FY26 JULY 1 2026</t>
  </si>
  <si>
    <t>TO ADD RESEA FUNDS</t>
  </si>
  <si>
    <t>VENDOR CUSTOMER CODE</t>
  </si>
  <si>
    <t>VC6000192108</t>
  </si>
  <si>
    <t>UEI #</t>
  </si>
  <si>
    <t>V7J3DKVP8A66</t>
  </si>
  <si>
    <t>BUDGET #16 FY26 JULY 13 2026</t>
  </si>
  <si>
    <t>BUDGET #16 FY26</t>
  </si>
  <si>
    <t>K209</t>
  </si>
  <si>
    <t>TO MOVE FUNDS FROM FY26 LINE TO FY27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</si>
</sst>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rgb="FF00000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1">
    <xf numFmtId="0" fontId="0" fillId="0" borderId="0" xfId="0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4" fontId="8" fillId="0" borderId="3" xfId="0" applyNumberFormat="1" applyFont="1" applyBorder="1"/>
    <xf numFmtId="0" fontId="8" fillId="0" borderId="4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8" fillId="0" borderId="0" xfId="0" applyFont="1"/>
    <xf numFmtId="44" fontId="7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44" fontId="8" fillId="0" borderId="1" xfId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center" wrapText="1" readingOrder="1"/>
    </xf>
    <xf numFmtId="0" fontId="17" fillId="0" borderId="7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4" fontId="8" fillId="0" borderId="1" xfId="1" applyFont="1" applyBorder="1" applyAlignment="1">
      <alignment horizontal="center" wrapText="1"/>
    </xf>
    <xf numFmtId="44" fontId="8" fillId="0" borderId="1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/>
    <xf numFmtId="8" fontId="8" fillId="0" borderId="1" xfId="1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4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2"/>
  <sheetViews>
    <sheetView tabSelected="1" topLeftCell="A4" zoomScale="120" zoomScaleNormal="120" workbookViewId="0">
      <selection activeCell="E36" sqref="E36"/>
    </sheetView>
  </sheetViews>
  <sheetFormatPr defaultColWidth="9.140625" defaultRowHeight="13.5" x14ac:dyDescent="0.25"/>
  <cols>
    <col min="1" max="1" width="69.42578125" style="37" customWidth="1"/>
    <col min="2" max="2" width="38.42578125" style="37" customWidth="1"/>
    <col min="3" max="3" width="19.28515625" style="1" customWidth="1"/>
    <col min="4" max="4" width="16.28515625" style="1" customWidth="1"/>
    <col min="5" max="5" width="11.42578125" style="1" customWidth="1"/>
    <col min="6" max="6" width="9.140625" style="1" customWidth="1"/>
    <col min="7" max="7" width="22.5703125" style="1" customWidth="1"/>
    <col min="8" max="24" width="20.7109375" style="1" hidden="1" customWidth="1"/>
    <col min="25" max="25" width="20.7109375" style="1" customWidth="1"/>
    <col min="26" max="26" width="18.85546875" style="37" hidden="1" customWidth="1"/>
    <col min="27" max="27" width="12" style="37" bestFit="1" customWidth="1"/>
    <col min="28" max="16384" width="9.140625" style="37"/>
  </cols>
  <sheetData>
    <row r="1" spans="1:26" ht="20.25" x14ac:dyDescent="0.3">
      <c r="A1" s="37" t="s">
        <v>0</v>
      </c>
      <c r="B1" s="89" t="s">
        <v>1</v>
      </c>
      <c r="C1" s="90"/>
      <c r="D1" s="90"/>
      <c r="E1" s="90"/>
      <c r="F1" s="90"/>
      <c r="G1" s="90"/>
      <c r="H1" s="90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6" ht="20.25" x14ac:dyDescent="0.3">
      <c r="B2" s="85"/>
      <c r="C2" s="85"/>
      <c r="D2" s="85"/>
      <c r="E2" s="38"/>
      <c r="F2" s="38"/>
      <c r="G2" s="38"/>
    </row>
    <row r="3" spans="1:26" ht="20.25" x14ac:dyDescent="0.3">
      <c r="A3" s="39" t="s">
        <v>2</v>
      </c>
      <c r="B3" s="85" t="s">
        <v>3</v>
      </c>
      <c r="C3" s="40"/>
    </row>
    <row r="4" spans="1:26" ht="21" thickBot="1" x14ac:dyDescent="0.35">
      <c r="A4" s="39"/>
      <c r="B4" s="41"/>
      <c r="C4" s="40"/>
    </row>
    <row r="5" spans="1:26" s="13" customFormat="1" ht="32.1" customHeight="1" thickBot="1" x14ac:dyDescent="0.35">
      <c r="A5" s="2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7" t="s">
        <v>9</v>
      </c>
      <c r="H5" s="3" t="s">
        <v>10</v>
      </c>
      <c r="I5" s="47" t="s">
        <v>11</v>
      </c>
      <c r="J5" s="68" t="s">
        <v>12</v>
      </c>
      <c r="K5" s="68" t="s">
        <v>13</v>
      </c>
      <c r="L5" s="71" t="s">
        <v>14</v>
      </c>
      <c r="M5" s="71" t="s">
        <v>15</v>
      </c>
      <c r="N5" s="71" t="s">
        <v>16</v>
      </c>
      <c r="O5" s="71" t="s">
        <v>17</v>
      </c>
      <c r="P5" s="71" t="s">
        <v>18</v>
      </c>
      <c r="Q5" s="71" t="s">
        <v>19</v>
      </c>
      <c r="R5" s="71" t="s">
        <v>20</v>
      </c>
      <c r="S5" s="71" t="s">
        <v>21</v>
      </c>
      <c r="T5" s="71" t="s">
        <v>22</v>
      </c>
      <c r="U5" s="71" t="s">
        <v>23</v>
      </c>
      <c r="V5" s="71" t="s">
        <v>24</v>
      </c>
      <c r="W5" s="71" t="s">
        <v>25</v>
      </c>
      <c r="X5" s="71" t="s">
        <v>26</v>
      </c>
      <c r="Y5" s="71" t="s">
        <v>139</v>
      </c>
      <c r="Z5" s="31" t="s">
        <v>27</v>
      </c>
    </row>
    <row r="6" spans="1:26" s="13" customFormat="1" ht="16.5" hidden="1" x14ac:dyDescent="0.3">
      <c r="A6" s="21" t="s">
        <v>28</v>
      </c>
      <c r="B6" s="4"/>
      <c r="C6" s="5"/>
      <c r="D6" s="5"/>
      <c r="E6" s="6"/>
      <c r="F6" s="7"/>
      <c r="G6" s="7"/>
      <c r="H6" s="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23"/>
    </row>
    <row r="7" spans="1:26" s="13" customFormat="1" ht="13.5" hidden="1" customHeight="1" x14ac:dyDescent="0.3">
      <c r="A7" s="8" t="s">
        <v>29</v>
      </c>
      <c r="B7" s="4"/>
      <c r="C7" s="5"/>
      <c r="D7" s="5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spans="1:26" s="13" customFormat="1" ht="16.5" hidden="1" x14ac:dyDescent="0.3">
      <c r="A8" s="14" t="s">
        <v>30</v>
      </c>
      <c r="B8" s="45" t="s">
        <v>31</v>
      </c>
      <c r="C8" s="42" t="s">
        <v>32</v>
      </c>
      <c r="D8" s="50" t="s">
        <v>33</v>
      </c>
      <c r="E8" s="51" t="s">
        <v>34</v>
      </c>
      <c r="F8" s="8" t="s">
        <v>35</v>
      </c>
      <c r="G8" s="8"/>
      <c r="H8" s="11"/>
      <c r="I8" s="11"/>
      <c r="J8" s="11"/>
      <c r="K8" s="11"/>
      <c r="L8" s="11"/>
      <c r="M8" s="70">
        <v>95000</v>
      </c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2">
        <f>SUM(M8)</f>
        <v>95000</v>
      </c>
    </row>
    <row r="9" spans="1:26" s="13" customFormat="1" ht="16.5" hidden="1" x14ac:dyDescent="0.3">
      <c r="A9" s="26" t="s">
        <v>36</v>
      </c>
      <c r="B9" s="45" t="s">
        <v>31</v>
      </c>
      <c r="C9" s="69" t="s">
        <v>37</v>
      </c>
      <c r="D9" s="50" t="s">
        <v>38</v>
      </c>
      <c r="E9" s="50" t="s">
        <v>39</v>
      </c>
      <c r="F9" s="10" t="s">
        <v>40</v>
      </c>
      <c r="G9" s="10"/>
      <c r="H9" s="11"/>
      <c r="I9" s="11"/>
      <c r="J9" s="11"/>
      <c r="K9" s="11"/>
      <c r="L9" s="73">
        <v>426309.83</v>
      </c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52">
        <f>SUM(L9)</f>
        <v>426309.83</v>
      </c>
    </row>
    <row r="10" spans="1:26" s="13" customFormat="1" ht="16.5" hidden="1" x14ac:dyDescent="0.3">
      <c r="A10" s="26"/>
      <c r="B10" s="10"/>
      <c r="C10" s="8"/>
      <c r="D10" s="8"/>
      <c r="E10" s="8"/>
      <c r="F10" s="10"/>
      <c r="G10" s="10"/>
      <c r="H10" s="11"/>
      <c r="I10" s="11"/>
      <c r="J10" s="11"/>
      <c r="K10" s="11"/>
      <c r="L10" s="11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52">
        <f>SUM(H10:H10)</f>
        <v>0</v>
      </c>
    </row>
    <row r="11" spans="1:26" s="13" customFormat="1" ht="16.5" x14ac:dyDescent="0.3">
      <c r="A11" s="26"/>
      <c r="B11" s="10"/>
      <c r="C11" s="22"/>
      <c r="D11" s="22"/>
      <c r="E11" s="22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52">
        <f>SUM(H11:H11)</f>
        <v>0</v>
      </c>
    </row>
    <row r="12" spans="1:26" s="13" customFormat="1" ht="16.5" x14ac:dyDescent="0.3">
      <c r="A12" s="26"/>
      <c r="B12" s="10"/>
      <c r="C12" s="22"/>
      <c r="D12" s="22"/>
      <c r="E12" s="22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52"/>
    </row>
    <row r="13" spans="1:26" s="13" customFormat="1" ht="16.5" x14ac:dyDescent="0.3">
      <c r="A13" s="21" t="s">
        <v>28</v>
      </c>
      <c r="B13" s="10"/>
      <c r="C13" s="22"/>
      <c r="D13" s="22"/>
      <c r="E13" s="22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52"/>
    </row>
    <row r="14" spans="1:26" s="13" customFormat="1" ht="16.5" x14ac:dyDescent="0.3">
      <c r="A14" s="8" t="s">
        <v>41</v>
      </c>
      <c r="B14" s="10"/>
      <c r="C14" s="22"/>
      <c r="D14" s="22"/>
      <c r="E14" s="22"/>
      <c r="F14" s="10"/>
      <c r="G14" s="10"/>
      <c r="H14" s="11"/>
      <c r="I14" s="11"/>
      <c r="J14" s="11"/>
      <c r="K14" s="11"/>
      <c r="L14" s="11"/>
      <c r="M14" s="11"/>
      <c r="N14" s="11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52"/>
    </row>
    <row r="15" spans="1:26" s="13" customFormat="1" ht="16.5" x14ac:dyDescent="0.3">
      <c r="A15" s="14" t="s">
        <v>42</v>
      </c>
      <c r="B15" s="10" t="s">
        <v>43</v>
      </c>
      <c r="C15" s="8" t="s">
        <v>44</v>
      </c>
      <c r="D15" s="8" t="s">
        <v>45</v>
      </c>
      <c r="E15" s="8" t="s">
        <v>46</v>
      </c>
      <c r="F15" s="10">
        <v>17.207000000000001</v>
      </c>
      <c r="G15" s="74" t="s">
        <v>47</v>
      </c>
      <c r="H15" s="11"/>
      <c r="I15" s="11"/>
      <c r="J15" s="11"/>
      <c r="K15" s="11"/>
      <c r="L15" s="11"/>
      <c r="M15" s="11"/>
      <c r="N15" s="11"/>
      <c r="O15" s="70">
        <f>122632.22-1</f>
        <v>122631.22</v>
      </c>
      <c r="P15" s="70"/>
      <c r="Q15" s="70"/>
      <c r="R15" s="70"/>
      <c r="S15" s="70"/>
      <c r="T15" s="70"/>
      <c r="U15" s="70"/>
      <c r="V15" s="70"/>
      <c r="W15" s="70"/>
      <c r="X15" s="70"/>
      <c r="Y15" s="70">
        <v>-114370.86</v>
      </c>
      <c r="Z15" s="52">
        <f>SUM(H15:Y15)</f>
        <v>8260.36</v>
      </c>
    </row>
    <row r="16" spans="1:26" s="13" customFormat="1" ht="16.5" x14ac:dyDescent="0.3">
      <c r="A16" s="14" t="s">
        <v>42</v>
      </c>
      <c r="B16" s="10" t="s">
        <v>48</v>
      </c>
      <c r="C16" s="8" t="s">
        <v>44</v>
      </c>
      <c r="D16" s="8" t="s">
        <v>45</v>
      </c>
      <c r="E16" s="8" t="s">
        <v>46</v>
      </c>
      <c r="F16" s="10">
        <v>17.207000000000001</v>
      </c>
      <c r="G16" s="74" t="s">
        <v>47</v>
      </c>
      <c r="H16" s="11"/>
      <c r="I16" s="11"/>
      <c r="J16" s="11"/>
      <c r="K16" s="11"/>
      <c r="L16" s="11"/>
      <c r="M16" s="11"/>
      <c r="N16" s="11"/>
      <c r="O16" s="70">
        <v>1</v>
      </c>
      <c r="P16" s="70"/>
      <c r="Q16" s="70"/>
      <c r="R16" s="70"/>
      <c r="S16" s="70"/>
      <c r="T16" s="70"/>
      <c r="U16" s="70"/>
      <c r="V16" s="70"/>
      <c r="W16" s="70"/>
      <c r="X16" s="70"/>
      <c r="Y16" s="70">
        <v>114370.86</v>
      </c>
      <c r="Z16" s="52">
        <f t="shared" ref="Z16:Z53" si="0">SUM(H16:Y16)</f>
        <v>114371.86</v>
      </c>
    </row>
    <row r="17" spans="1:26" s="13" customFormat="1" ht="16.5" hidden="1" x14ac:dyDescent="0.3">
      <c r="A17" s="14" t="s">
        <v>49</v>
      </c>
      <c r="B17" s="10" t="s">
        <v>43</v>
      </c>
      <c r="C17" s="8" t="s">
        <v>44</v>
      </c>
      <c r="D17" s="8" t="s">
        <v>45</v>
      </c>
      <c r="E17" s="8" t="s">
        <v>50</v>
      </c>
      <c r="F17" s="10" t="s">
        <v>51</v>
      </c>
      <c r="G17" s="74" t="s">
        <v>47</v>
      </c>
      <c r="H17" s="11"/>
      <c r="I17" s="11"/>
      <c r="J17" s="11"/>
      <c r="K17" s="11"/>
      <c r="L17" s="11"/>
      <c r="M17" s="11"/>
      <c r="N17" s="11"/>
      <c r="O17" s="70">
        <f>38140.67-1</f>
        <v>38139.67</v>
      </c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52">
        <f t="shared" si="0"/>
        <v>38139.67</v>
      </c>
    </row>
    <row r="18" spans="1:26" s="13" customFormat="1" ht="16.5" hidden="1" x14ac:dyDescent="0.3">
      <c r="A18" s="14" t="s">
        <v>49</v>
      </c>
      <c r="B18" s="10" t="s">
        <v>48</v>
      </c>
      <c r="C18" s="8" t="s">
        <v>44</v>
      </c>
      <c r="D18" s="8" t="s">
        <v>45</v>
      </c>
      <c r="E18" s="8" t="s">
        <v>50</v>
      </c>
      <c r="F18" s="10" t="s">
        <v>51</v>
      </c>
      <c r="G18" s="74" t="s">
        <v>47</v>
      </c>
      <c r="H18" s="11"/>
      <c r="I18" s="11"/>
      <c r="J18" s="11"/>
      <c r="K18" s="11"/>
      <c r="L18" s="11"/>
      <c r="M18" s="11"/>
      <c r="N18" s="11"/>
      <c r="O18" s="70">
        <v>1</v>
      </c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52">
        <f t="shared" si="0"/>
        <v>1</v>
      </c>
    </row>
    <row r="19" spans="1:26" s="13" customFormat="1" ht="16.5" hidden="1" x14ac:dyDescent="0.3">
      <c r="A19" s="55" t="s">
        <v>52</v>
      </c>
      <c r="B19" s="10" t="s">
        <v>43</v>
      </c>
      <c r="C19" s="81" t="s">
        <v>53</v>
      </c>
      <c r="D19" s="81" t="s">
        <v>54</v>
      </c>
      <c r="E19" s="8" t="s">
        <v>55</v>
      </c>
      <c r="F19" s="10"/>
      <c r="G19" s="74"/>
      <c r="H19" s="11"/>
      <c r="I19" s="11"/>
      <c r="J19" s="11"/>
      <c r="K19" s="11"/>
      <c r="L19" s="11"/>
      <c r="M19" s="11"/>
      <c r="N19" s="11"/>
      <c r="O19" s="70"/>
      <c r="P19" s="70"/>
      <c r="Q19" s="70">
        <v>9490.65</v>
      </c>
      <c r="R19" s="70"/>
      <c r="S19" s="70"/>
      <c r="T19" s="70"/>
      <c r="U19" s="70"/>
      <c r="V19" s="70"/>
      <c r="W19" s="70"/>
      <c r="X19" s="70"/>
      <c r="Y19" s="70"/>
      <c r="Z19" s="52">
        <f t="shared" si="0"/>
        <v>9490.65</v>
      </c>
    </row>
    <row r="20" spans="1:26" s="13" customFormat="1" ht="16.5" hidden="1" x14ac:dyDescent="0.3">
      <c r="A20" s="55" t="s">
        <v>56</v>
      </c>
      <c r="B20" s="10" t="s">
        <v>43</v>
      </c>
      <c r="C20" s="7" t="s">
        <v>57</v>
      </c>
      <c r="D20" s="7" t="s">
        <v>58</v>
      </c>
      <c r="E20" s="8" t="s">
        <v>59</v>
      </c>
      <c r="F20" s="10"/>
      <c r="G20" s="74"/>
      <c r="H20" s="11"/>
      <c r="I20" s="11"/>
      <c r="J20" s="11"/>
      <c r="K20" s="11"/>
      <c r="L20" s="11"/>
      <c r="M20" s="11"/>
      <c r="N20" s="11"/>
      <c r="O20" s="70"/>
      <c r="P20" s="70"/>
      <c r="Q20" s="70">
        <v>7140</v>
      </c>
      <c r="R20" s="70"/>
      <c r="S20" s="70"/>
      <c r="T20" s="70"/>
      <c r="U20" s="70"/>
      <c r="V20" s="70"/>
      <c r="W20" s="70"/>
      <c r="X20" s="70"/>
      <c r="Y20" s="70"/>
      <c r="Z20" s="52">
        <f t="shared" si="0"/>
        <v>7140</v>
      </c>
    </row>
    <row r="21" spans="1:26" s="13" customFormat="1" ht="16.5" hidden="1" x14ac:dyDescent="0.3">
      <c r="A21" s="55"/>
      <c r="B21" s="10"/>
      <c r="C21" s="7"/>
      <c r="D21" s="7"/>
      <c r="E21" s="8"/>
      <c r="F21" s="10"/>
      <c r="G21" s="74"/>
      <c r="H21" s="11"/>
      <c r="I21" s="11"/>
      <c r="J21" s="11"/>
      <c r="K21" s="11"/>
      <c r="L21" s="11"/>
      <c r="M21" s="11"/>
      <c r="N21" s="11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52">
        <f t="shared" si="0"/>
        <v>0</v>
      </c>
    </row>
    <row r="22" spans="1:26" s="13" customFormat="1" ht="16.5" hidden="1" x14ac:dyDescent="0.3">
      <c r="A22" s="55"/>
      <c r="B22" s="10"/>
      <c r="C22" s="7"/>
      <c r="D22" s="7"/>
      <c r="E22" s="8"/>
      <c r="F22" s="10"/>
      <c r="G22" s="74"/>
      <c r="H22" s="11"/>
      <c r="I22" s="11"/>
      <c r="J22" s="11"/>
      <c r="K22" s="11"/>
      <c r="L22" s="11"/>
      <c r="M22" s="11"/>
      <c r="N22" s="11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52">
        <f t="shared" si="0"/>
        <v>0</v>
      </c>
    </row>
    <row r="23" spans="1:26" s="13" customFormat="1" ht="16.5" hidden="1" x14ac:dyDescent="0.3">
      <c r="A23" s="55"/>
      <c r="B23" s="10"/>
      <c r="C23" s="57"/>
      <c r="D23" s="8"/>
      <c r="E23" s="8"/>
      <c r="F23" s="8"/>
      <c r="G23" s="42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2">
        <f t="shared" si="0"/>
        <v>0</v>
      </c>
    </row>
    <row r="24" spans="1:26" s="13" customFormat="1" ht="16.5" hidden="1" x14ac:dyDescent="0.3">
      <c r="A24" s="14"/>
      <c r="B24" s="10"/>
      <c r="C24" s="8"/>
      <c r="D24" s="8"/>
      <c r="E24" s="8"/>
      <c r="F24" s="10"/>
      <c r="G24" s="10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52">
        <f t="shared" si="0"/>
        <v>0</v>
      </c>
    </row>
    <row r="25" spans="1:26" s="35" customFormat="1" ht="15" hidden="1" x14ac:dyDescent="0.25">
      <c r="A25" s="55" t="s">
        <v>60</v>
      </c>
      <c r="B25" s="10" t="s">
        <v>43</v>
      </c>
      <c r="C25" s="77" t="s">
        <v>61</v>
      </c>
      <c r="D25" s="77" t="s">
        <v>62</v>
      </c>
      <c r="E25" s="8" t="s">
        <v>63</v>
      </c>
      <c r="F25" s="8"/>
      <c r="G25" s="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>
        <v>7117.98</v>
      </c>
      <c r="S25" s="33"/>
      <c r="T25" s="33"/>
      <c r="U25" s="33"/>
      <c r="V25" s="33"/>
      <c r="W25" s="33"/>
      <c r="X25" s="33"/>
      <c r="Y25" s="33"/>
      <c r="Z25" s="52">
        <f t="shared" si="0"/>
        <v>7117.98</v>
      </c>
    </row>
    <row r="26" spans="1:26" s="35" customFormat="1" ht="15" hidden="1" x14ac:dyDescent="0.25">
      <c r="A26" s="55" t="s">
        <v>64</v>
      </c>
      <c r="B26" s="10" t="s">
        <v>43</v>
      </c>
      <c r="C26" s="57" t="s">
        <v>65</v>
      </c>
      <c r="D26" s="8" t="s">
        <v>66</v>
      </c>
      <c r="E26" s="8" t="s">
        <v>67</v>
      </c>
      <c r="F26" s="8"/>
      <c r="G26" s="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>
        <v>28974.168984626944</v>
      </c>
      <c r="T26" s="33"/>
      <c r="U26" s="33"/>
      <c r="V26" s="33"/>
      <c r="W26" s="33"/>
      <c r="X26" s="33"/>
      <c r="Y26" s="33"/>
      <c r="Z26" s="52">
        <f t="shared" si="0"/>
        <v>28974.168984626944</v>
      </c>
    </row>
    <row r="27" spans="1:26" s="13" customFormat="1" ht="16.5" hidden="1" x14ac:dyDescent="0.3">
      <c r="A27" s="14" t="s">
        <v>68</v>
      </c>
      <c r="B27" s="10" t="s">
        <v>43</v>
      </c>
      <c r="C27" s="82" t="s">
        <v>69</v>
      </c>
      <c r="D27" s="83" t="s">
        <v>70</v>
      </c>
      <c r="E27" s="83" t="s">
        <v>71</v>
      </c>
      <c r="F27" s="7"/>
      <c r="G27" s="7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>
        <v>2500</v>
      </c>
      <c r="U27" s="33"/>
      <c r="V27" s="33"/>
      <c r="W27" s="33"/>
      <c r="X27" s="33"/>
      <c r="Y27" s="33"/>
      <c r="Z27" s="52">
        <f t="shared" si="0"/>
        <v>2500</v>
      </c>
    </row>
    <row r="28" spans="1:26" s="13" customFormat="1" ht="16.5" hidden="1" x14ac:dyDescent="0.3">
      <c r="A28" s="55" t="s">
        <v>72</v>
      </c>
      <c r="B28" s="10" t="s">
        <v>43</v>
      </c>
      <c r="C28" s="84" t="s">
        <v>73</v>
      </c>
      <c r="D28" s="8" t="s">
        <v>74</v>
      </c>
      <c r="E28" s="8" t="s">
        <v>75</v>
      </c>
      <c r="F28" s="8">
        <v>10.561</v>
      </c>
      <c r="G28" s="7" t="s">
        <v>76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>
        <v>11118.19</v>
      </c>
      <c r="X28" s="33"/>
      <c r="Y28" s="33"/>
      <c r="Z28" s="52">
        <f t="shared" si="0"/>
        <v>11118.19</v>
      </c>
    </row>
    <row r="29" spans="1:26" s="13" customFormat="1" ht="16.5" hidden="1" x14ac:dyDescent="0.3">
      <c r="A29" s="55" t="s">
        <v>72</v>
      </c>
      <c r="B29" s="80" t="s">
        <v>77</v>
      </c>
      <c r="C29" s="84" t="s">
        <v>73</v>
      </c>
      <c r="D29" s="8" t="s">
        <v>74</v>
      </c>
      <c r="E29" s="8" t="s">
        <v>75</v>
      </c>
      <c r="F29" s="8">
        <v>10.561</v>
      </c>
      <c r="G29" s="7" t="s">
        <v>76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>
        <v>1</v>
      </c>
      <c r="X29" s="33"/>
      <c r="Y29" s="33"/>
      <c r="Z29" s="52">
        <f t="shared" si="0"/>
        <v>1</v>
      </c>
    </row>
    <row r="30" spans="1:26" s="13" customFormat="1" ht="16.5" x14ac:dyDescent="0.3">
      <c r="A30" s="79"/>
      <c r="B30" s="10"/>
      <c r="C30" s="82"/>
      <c r="D30" s="83"/>
      <c r="E30" s="83"/>
      <c r="F30" s="7"/>
      <c r="G30" s="7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52">
        <f t="shared" si="0"/>
        <v>0</v>
      </c>
    </row>
    <row r="31" spans="1:26" s="13" customFormat="1" ht="16.5" x14ac:dyDescent="0.3">
      <c r="A31" s="79"/>
      <c r="B31" s="10"/>
      <c r="C31" s="82"/>
      <c r="D31" s="83"/>
      <c r="E31" s="83"/>
      <c r="F31" s="7"/>
      <c r="G31" s="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52">
        <f t="shared" si="0"/>
        <v>0</v>
      </c>
    </row>
    <row r="32" spans="1:26" s="13" customFormat="1" ht="16.5" x14ac:dyDescent="0.3">
      <c r="A32" s="21" t="s">
        <v>28</v>
      </c>
      <c r="B32" s="4"/>
      <c r="C32" s="5"/>
      <c r="D32" s="5"/>
      <c r="E32" s="6"/>
      <c r="F32" s="7"/>
      <c r="G32" s="7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52">
        <f t="shared" si="0"/>
        <v>0</v>
      </c>
    </row>
    <row r="33" spans="1:27" s="13" customFormat="1" ht="16.5" x14ac:dyDescent="0.3">
      <c r="A33" s="8" t="s">
        <v>78</v>
      </c>
      <c r="B33" s="4"/>
      <c r="C33" s="5"/>
      <c r="D33" s="5"/>
      <c r="E33" s="6"/>
      <c r="F33" s="7"/>
      <c r="G33" s="7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52">
        <f t="shared" si="0"/>
        <v>0</v>
      </c>
    </row>
    <row r="34" spans="1:27" s="13" customFormat="1" ht="16.5" x14ac:dyDescent="0.3">
      <c r="A34" s="60" t="s">
        <v>79</v>
      </c>
      <c r="B34" s="62" t="s">
        <v>31</v>
      </c>
      <c r="C34" s="63" t="s">
        <v>80</v>
      </c>
      <c r="D34" s="64" t="s">
        <v>81</v>
      </c>
      <c r="E34" s="64" t="s">
        <v>140</v>
      </c>
      <c r="F34" s="64">
        <v>17.225000000000001</v>
      </c>
      <c r="G34" s="76" t="s">
        <v>82</v>
      </c>
      <c r="H34" s="33">
        <f>297216.74-1</f>
        <v>297215.74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>
        <v>-273274.26040000003</v>
      </c>
      <c r="Z34" s="52">
        <f t="shared" si="0"/>
        <v>23941.479599999962</v>
      </c>
    </row>
    <row r="35" spans="1:27" s="13" customFormat="1" ht="16.5" x14ac:dyDescent="0.3">
      <c r="A35" s="61" t="s">
        <v>79</v>
      </c>
      <c r="B35" s="65" t="s">
        <v>83</v>
      </c>
      <c r="C35" s="66" t="s">
        <v>80</v>
      </c>
      <c r="D35" s="67" t="s">
        <v>81</v>
      </c>
      <c r="E35" s="67" t="s">
        <v>140</v>
      </c>
      <c r="F35" s="67">
        <v>17.225000000000001</v>
      </c>
      <c r="G35" s="76" t="s">
        <v>82</v>
      </c>
      <c r="H35" s="33">
        <v>1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>
        <v>273274.26039999997</v>
      </c>
      <c r="Z35" s="52">
        <f t="shared" si="0"/>
        <v>273275.26039999997</v>
      </c>
    </row>
    <row r="36" spans="1:27" s="13" customFormat="1" ht="16.5" x14ac:dyDescent="0.3">
      <c r="A36" s="30"/>
      <c r="B36" s="10"/>
      <c r="C36" s="8"/>
      <c r="D36" s="8"/>
      <c r="E36" s="8"/>
      <c r="F36" s="8"/>
      <c r="G36" s="8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52">
        <f t="shared" si="0"/>
        <v>0</v>
      </c>
      <c r="AA36" s="36"/>
    </row>
    <row r="37" spans="1:27" s="13" customFormat="1" ht="16.5" x14ac:dyDescent="0.3">
      <c r="A37" s="87"/>
      <c r="B37" s="88"/>
      <c r="C37" s="8"/>
      <c r="D37" s="8"/>
      <c r="E37" s="8"/>
      <c r="F37" s="29"/>
      <c r="G37" s="29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52">
        <f t="shared" si="0"/>
        <v>0</v>
      </c>
    </row>
    <row r="38" spans="1:27" s="13" customFormat="1" ht="16.5" x14ac:dyDescent="0.3">
      <c r="A38" s="14"/>
      <c r="B38" s="10"/>
      <c r="C38" s="8"/>
      <c r="D38" s="8"/>
      <c r="E38" s="8"/>
      <c r="F38" s="29"/>
      <c r="G38" s="29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52">
        <f t="shared" si="0"/>
        <v>0</v>
      </c>
    </row>
    <row r="39" spans="1:27" s="35" customFormat="1" ht="16.5" x14ac:dyDescent="0.3">
      <c r="A39" s="15"/>
      <c r="B39" s="4"/>
      <c r="C39" s="5"/>
      <c r="D39" s="5"/>
      <c r="E39" s="5"/>
      <c r="F39" s="4"/>
      <c r="G39" s="4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52">
        <f t="shared" si="0"/>
        <v>0</v>
      </c>
    </row>
    <row r="40" spans="1:27" s="35" customFormat="1" ht="16.5" x14ac:dyDescent="0.3">
      <c r="A40" s="21" t="s">
        <v>28</v>
      </c>
      <c r="B40" s="4"/>
      <c r="C40" s="5"/>
      <c r="D40" s="5"/>
      <c r="E40" s="5"/>
      <c r="F40" s="4"/>
      <c r="G40" s="4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52">
        <f t="shared" si="0"/>
        <v>0</v>
      </c>
    </row>
    <row r="41" spans="1:27" s="35" customFormat="1" ht="16.5" x14ac:dyDescent="0.3">
      <c r="A41" s="8" t="s">
        <v>84</v>
      </c>
      <c r="B41" s="4"/>
      <c r="C41" s="5"/>
      <c r="D41" s="5"/>
      <c r="E41" s="5"/>
      <c r="F41" s="7"/>
      <c r="G41" s="7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52">
        <f t="shared" si="0"/>
        <v>0</v>
      </c>
    </row>
    <row r="42" spans="1:27" s="13" customFormat="1" ht="16.5" x14ac:dyDescent="0.3">
      <c r="A42" s="48" t="s">
        <v>85</v>
      </c>
      <c r="B42" s="10" t="s">
        <v>43</v>
      </c>
      <c r="C42" s="58" t="s">
        <v>86</v>
      </c>
      <c r="D42" s="7" t="s">
        <v>87</v>
      </c>
      <c r="E42" s="7">
        <v>6501</v>
      </c>
      <c r="F42" s="10">
        <v>17.259</v>
      </c>
      <c r="G42" s="74" t="s">
        <v>88</v>
      </c>
      <c r="H42" s="32"/>
      <c r="I42" s="32"/>
      <c r="J42" s="32"/>
      <c r="K42" s="32"/>
      <c r="L42" s="32"/>
      <c r="M42" s="32"/>
      <c r="N42" s="32">
        <v>399480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>
        <v>-93368.697440000004</v>
      </c>
      <c r="Z42" s="52">
        <f t="shared" si="0"/>
        <v>306111.30255999998</v>
      </c>
    </row>
    <row r="43" spans="1:27" s="13" customFormat="1" ht="16.5" x14ac:dyDescent="0.3">
      <c r="A43" s="48" t="s">
        <v>85</v>
      </c>
      <c r="B43" s="10" t="s">
        <v>48</v>
      </c>
      <c r="C43" s="58" t="s">
        <v>86</v>
      </c>
      <c r="D43" s="7" t="s">
        <v>87</v>
      </c>
      <c r="E43" s="7">
        <v>6501</v>
      </c>
      <c r="F43" s="10">
        <v>17.259</v>
      </c>
      <c r="G43" s="74" t="s">
        <v>88</v>
      </c>
      <c r="H43" s="32"/>
      <c r="I43" s="32"/>
      <c r="J43" s="32"/>
      <c r="K43" s="32"/>
      <c r="L43" s="32"/>
      <c r="M43" s="32"/>
      <c r="N43" s="32">
        <v>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>
        <v>93368.697440000018</v>
      </c>
      <c r="Z43" s="52">
        <f t="shared" si="0"/>
        <v>93369.697440000018</v>
      </c>
    </row>
    <row r="44" spans="1:27" s="13" customFormat="1" ht="16.5" hidden="1" x14ac:dyDescent="0.3">
      <c r="A44" s="14" t="s">
        <v>89</v>
      </c>
      <c r="B44" s="10" t="s">
        <v>43</v>
      </c>
      <c r="C44" s="58" t="s">
        <v>90</v>
      </c>
      <c r="D44" s="8" t="s">
        <v>91</v>
      </c>
      <c r="E44" s="8">
        <v>6502</v>
      </c>
      <c r="F44" s="8">
        <v>17.257999999999999</v>
      </c>
      <c r="G44" s="74" t="s">
        <v>88</v>
      </c>
      <c r="H44" s="33"/>
      <c r="I44" s="33"/>
      <c r="J44" s="33"/>
      <c r="K44" s="33"/>
      <c r="L44" s="33"/>
      <c r="M44" s="33"/>
      <c r="N44" s="33">
        <v>71827</v>
      </c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52">
        <f t="shared" si="0"/>
        <v>71827</v>
      </c>
    </row>
    <row r="45" spans="1:27" s="13" customFormat="1" ht="16.5" hidden="1" x14ac:dyDescent="0.3">
      <c r="A45" s="14" t="s">
        <v>89</v>
      </c>
      <c r="B45" s="10" t="s">
        <v>48</v>
      </c>
      <c r="C45" s="58" t="s">
        <v>90</v>
      </c>
      <c r="D45" s="8" t="s">
        <v>91</v>
      </c>
      <c r="E45" s="8">
        <v>6502</v>
      </c>
      <c r="F45" s="8">
        <v>17.257999999999999</v>
      </c>
      <c r="G45" s="74" t="s">
        <v>88</v>
      </c>
      <c r="H45" s="33"/>
      <c r="I45" s="33"/>
      <c r="J45" s="33"/>
      <c r="K45" s="33"/>
      <c r="L45" s="33"/>
      <c r="M45" s="33"/>
      <c r="N45" s="33">
        <v>1</v>
      </c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52">
        <f t="shared" si="0"/>
        <v>1</v>
      </c>
    </row>
    <row r="46" spans="1:27" s="35" customFormat="1" ht="16.5" hidden="1" x14ac:dyDescent="0.3">
      <c r="A46" s="24" t="s">
        <v>92</v>
      </c>
      <c r="B46" s="10" t="s">
        <v>43</v>
      </c>
      <c r="C46" s="58" t="s">
        <v>93</v>
      </c>
      <c r="D46" s="8" t="s">
        <v>94</v>
      </c>
      <c r="E46" s="8">
        <v>6503</v>
      </c>
      <c r="F46" s="8">
        <v>17.277999999999999</v>
      </c>
      <c r="G46" s="74" t="s">
        <v>88</v>
      </c>
      <c r="H46" s="32"/>
      <c r="I46" s="32"/>
      <c r="J46" s="32"/>
      <c r="K46" s="32"/>
      <c r="L46" s="32"/>
      <c r="M46" s="32"/>
      <c r="N46" s="32">
        <v>114666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52">
        <f t="shared" si="0"/>
        <v>114666</v>
      </c>
    </row>
    <row r="47" spans="1:27" s="35" customFormat="1" ht="16.5" hidden="1" x14ac:dyDescent="0.3">
      <c r="A47" s="24" t="s">
        <v>92</v>
      </c>
      <c r="B47" s="10" t="s">
        <v>48</v>
      </c>
      <c r="C47" s="58" t="s">
        <v>93</v>
      </c>
      <c r="D47" s="8" t="s">
        <v>94</v>
      </c>
      <c r="E47" s="8">
        <v>6503</v>
      </c>
      <c r="F47" s="8">
        <v>17.277999999999999</v>
      </c>
      <c r="G47" s="74" t="s">
        <v>88</v>
      </c>
      <c r="H47" s="32"/>
      <c r="I47" s="32"/>
      <c r="J47" s="32"/>
      <c r="K47" s="32"/>
      <c r="L47" s="32"/>
      <c r="M47" s="32"/>
      <c r="N47" s="32">
        <v>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52">
        <f t="shared" si="0"/>
        <v>1</v>
      </c>
    </row>
    <row r="48" spans="1:27" s="35" customFormat="1" ht="16.5" x14ac:dyDescent="0.3">
      <c r="A48" s="24"/>
      <c r="B48" s="10"/>
      <c r="C48" s="8"/>
      <c r="D48" s="42"/>
      <c r="E48" s="42"/>
      <c r="F48" s="8"/>
      <c r="G48" s="54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52">
        <f t="shared" si="0"/>
        <v>0</v>
      </c>
    </row>
    <row r="49" spans="1:26" s="35" customFormat="1" ht="16.5" x14ac:dyDescent="0.3">
      <c r="A49" s="14" t="s">
        <v>89</v>
      </c>
      <c r="B49" s="10" t="s">
        <v>43</v>
      </c>
      <c r="C49" s="58" t="s">
        <v>95</v>
      </c>
      <c r="D49" s="8" t="s">
        <v>91</v>
      </c>
      <c r="E49" s="8">
        <v>6502</v>
      </c>
      <c r="F49" s="8">
        <v>17.257999999999999</v>
      </c>
      <c r="G49" s="74" t="s">
        <v>88</v>
      </c>
      <c r="H49" s="32"/>
      <c r="I49" s="32"/>
      <c r="J49" s="32"/>
      <c r="K49" s="32"/>
      <c r="L49" s="32"/>
      <c r="M49" s="32"/>
      <c r="N49" s="32"/>
      <c r="O49" s="32"/>
      <c r="P49" s="32">
        <v>297247</v>
      </c>
      <c r="Q49" s="32"/>
      <c r="R49" s="32"/>
      <c r="S49" s="32"/>
      <c r="T49" s="32"/>
      <c r="U49" s="32"/>
      <c r="V49" s="32"/>
      <c r="W49" s="32"/>
      <c r="X49" s="32"/>
      <c r="Y49" s="32">
        <v>-60146.291642857097</v>
      </c>
      <c r="Z49" s="52">
        <f t="shared" si="0"/>
        <v>237100.7083571429</v>
      </c>
    </row>
    <row r="50" spans="1:26" s="35" customFormat="1" ht="16.5" x14ac:dyDescent="0.3">
      <c r="A50" s="14" t="s">
        <v>89</v>
      </c>
      <c r="B50" s="10" t="s">
        <v>48</v>
      </c>
      <c r="C50" s="58" t="s">
        <v>95</v>
      </c>
      <c r="D50" s="8" t="s">
        <v>91</v>
      </c>
      <c r="E50" s="8">
        <v>6502</v>
      </c>
      <c r="F50" s="8">
        <v>17.257999999999999</v>
      </c>
      <c r="G50" s="74" t="s">
        <v>88</v>
      </c>
      <c r="H50" s="32"/>
      <c r="I50" s="32"/>
      <c r="J50" s="32"/>
      <c r="K50" s="32"/>
      <c r="L50" s="32"/>
      <c r="M50" s="32"/>
      <c r="N50" s="32"/>
      <c r="O50" s="32"/>
      <c r="P50" s="32">
        <v>1</v>
      </c>
      <c r="Q50" s="32"/>
      <c r="R50" s="32"/>
      <c r="S50" s="32"/>
      <c r="T50" s="32"/>
      <c r="U50" s="32"/>
      <c r="V50" s="32"/>
      <c r="W50" s="32"/>
      <c r="X50" s="32"/>
      <c r="Y50" s="32">
        <v>60146.291642857133</v>
      </c>
      <c r="Z50" s="52">
        <f t="shared" si="0"/>
        <v>60147.291642857133</v>
      </c>
    </row>
    <row r="51" spans="1:26" s="35" customFormat="1" ht="16.5" x14ac:dyDescent="0.3">
      <c r="A51" s="24" t="s">
        <v>92</v>
      </c>
      <c r="B51" s="10" t="s">
        <v>43</v>
      </c>
      <c r="C51" s="58" t="s">
        <v>96</v>
      </c>
      <c r="D51" s="8" t="s">
        <v>94</v>
      </c>
      <c r="E51" s="8">
        <v>6503</v>
      </c>
      <c r="F51" s="8">
        <v>17.277999999999999</v>
      </c>
      <c r="G51" s="74" t="s">
        <v>88</v>
      </c>
      <c r="H51" s="32"/>
      <c r="I51" s="32"/>
      <c r="J51" s="32"/>
      <c r="K51" s="32"/>
      <c r="L51" s="32"/>
      <c r="M51" s="32"/>
      <c r="N51" s="32"/>
      <c r="O51" s="32"/>
      <c r="P51" s="32">
        <v>422539</v>
      </c>
      <c r="Q51" s="32"/>
      <c r="R51" s="32"/>
      <c r="S51" s="32"/>
      <c r="T51" s="32"/>
      <c r="U51" s="32"/>
      <c r="V51" s="32"/>
      <c r="W51" s="32"/>
      <c r="X51" s="32"/>
      <c r="Y51" s="32">
        <v>-154413.940857143</v>
      </c>
      <c r="Z51" s="52">
        <f t="shared" si="0"/>
        <v>268125.05914285698</v>
      </c>
    </row>
    <row r="52" spans="1:26" s="35" customFormat="1" ht="16.5" x14ac:dyDescent="0.3">
      <c r="A52" s="24" t="s">
        <v>92</v>
      </c>
      <c r="B52" s="10" t="s">
        <v>48</v>
      </c>
      <c r="C52" s="58" t="s">
        <v>96</v>
      </c>
      <c r="D52" s="8" t="s">
        <v>94</v>
      </c>
      <c r="E52" s="8">
        <v>6503</v>
      </c>
      <c r="F52" s="8">
        <v>17.277999999999999</v>
      </c>
      <c r="G52" s="74" t="s">
        <v>88</v>
      </c>
      <c r="H52" s="32"/>
      <c r="I52" s="32"/>
      <c r="J52" s="32"/>
      <c r="K52" s="32"/>
      <c r="L52" s="32"/>
      <c r="M52" s="32"/>
      <c r="N52" s="32"/>
      <c r="O52" s="32"/>
      <c r="P52" s="32">
        <v>1</v>
      </c>
      <c r="Q52" s="32"/>
      <c r="R52" s="32"/>
      <c r="S52" s="32"/>
      <c r="T52" s="32"/>
      <c r="U52" s="32"/>
      <c r="V52" s="32"/>
      <c r="W52" s="32"/>
      <c r="X52" s="32"/>
      <c r="Y52" s="32">
        <v>154413.94085714285</v>
      </c>
      <c r="Z52" s="52">
        <f t="shared" si="0"/>
        <v>154414.94085714285</v>
      </c>
    </row>
    <row r="53" spans="1:26" s="35" customFormat="1" ht="16.5" x14ac:dyDescent="0.3">
      <c r="A53" s="24"/>
      <c r="B53" s="10"/>
      <c r="C53" s="8"/>
      <c r="D53" s="42"/>
      <c r="E53" s="49"/>
      <c r="F53" s="8"/>
      <c r="G53" s="5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52">
        <f t="shared" si="0"/>
        <v>0</v>
      </c>
    </row>
    <row r="54" spans="1:26" s="13" customFormat="1" ht="16.5" hidden="1" x14ac:dyDescent="0.3">
      <c r="A54" s="78" t="s">
        <v>97</v>
      </c>
      <c r="B54" s="10" t="s">
        <v>48</v>
      </c>
      <c r="C54" s="58" t="s">
        <v>96</v>
      </c>
      <c r="D54" s="8" t="s">
        <v>94</v>
      </c>
      <c r="E54" s="8">
        <v>6523</v>
      </c>
      <c r="F54" s="8">
        <v>17.277999999999999</v>
      </c>
      <c r="G54" s="59" t="s">
        <v>88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>
        <v>14123</v>
      </c>
      <c r="W54" s="32"/>
      <c r="X54" s="32"/>
      <c r="Y54" s="32"/>
      <c r="Z54" s="52">
        <f>V54</f>
        <v>14123</v>
      </c>
    </row>
    <row r="55" spans="1:26" s="13" customFormat="1" ht="16.5" hidden="1" x14ac:dyDescent="0.3">
      <c r="A55" s="24"/>
      <c r="B55" s="10"/>
      <c r="C55" s="43"/>
      <c r="D55" s="8"/>
      <c r="E55" s="10"/>
      <c r="F55" s="8"/>
      <c r="G55" s="8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52"/>
    </row>
    <row r="56" spans="1:26" s="13" customFormat="1" ht="16.5" hidden="1" x14ac:dyDescent="0.3">
      <c r="A56" s="24"/>
      <c r="B56" s="10"/>
      <c r="C56" s="8"/>
      <c r="D56" s="42"/>
      <c r="E56" s="10"/>
      <c r="F56" s="10"/>
      <c r="G56" s="10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52"/>
    </row>
    <row r="57" spans="1:26" s="13" customFormat="1" ht="16.5" hidden="1" x14ac:dyDescent="0.3">
      <c r="A57" s="24"/>
      <c r="B57" s="34"/>
      <c r="C57" s="31"/>
      <c r="D57" s="8"/>
      <c r="E57" s="10"/>
      <c r="F57" s="8"/>
      <c r="G57" s="8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52"/>
    </row>
    <row r="58" spans="1:26" s="13" customFormat="1" ht="14.1" hidden="1" customHeight="1" x14ac:dyDescent="0.3">
      <c r="A58" s="55" t="s">
        <v>98</v>
      </c>
      <c r="B58" s="10" t="s">
        <v>43</v>
      </c>
      <c r="C58" s="75" t="s">
        <v>57</v>
      </c>
      <c r="D58" s="75" t="s">
        <v>58</v>
      </c>
      <c r="E58" s="8" t="s">
        <v>59</v>
      </c>
      <c r="F58" s="8"/>
      <c r="G58" s="8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>
        <v>7140</v>
      </c>
      <c r="V58" s="32"/>
      <c r="W58" s="32"/>
      <c r="X58" s="32"/>
      <c r="Y58" s="32"/>
      <c r="Z58" s="52">
        <f>U58</f>
        <v>7140</v>
      </c>
    </row>
    <row r="59" spans="1:26" s="13" customFormat="1" ht="16.5" hidden="1" x14ac:dyDescent="0.3">
      <c r="A59" s="24"/>
      <c r="B59" s="10"/>
      <c r="C59" s="31"/>
      <c r="D59" s="8"/>
      <c r="E59" s="10"/>
      <c r="F59" s="8"/>
      <c r="G59" s="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52"/>
    </row>
    <row r="60" spans="1:26" s="13" customFormat="1" ht="16.5" hidden="1" x14ac:dyDescent="0.3">
      <c r="A60" s="21" t="s">
        <v>28</v>
      </c>
      <c r="B60" s="10"/>
      <c r="C60" s="8"/>
      <c r="D60" s="8"/>
      <c r="E60" s="10"/>
      <c r="F60" s="8"/>
      <c r="G60" s="8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52"/>
    </row>
    <row r="61" spans="1:26" s="13" customFormat="1" ht="16.5" hidden="1" x14ac:dyDescent="0.3">
      <c r="A61" s="8" t="s">
        <v>99</v>
      </c>
      <c r="B61" s="10"/>
      <c r="C61" s="8"/>
      <c r="D61" s="8"/>
      <c r="E61" s="10"/>
      <c r="F61" s="8"/>
      <c r="G61" s="8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52"/>
    </row>
    <row r="62" spans="1:26" s="13" customFormat="1" ht="16.5" hidden="1" x14ac:dyDescent="0.3">
      <c r="A62" s="28" t="s">
        <v>100</v>
      </c>
      <c r="B62" s="10" t="s">
        <v>31</v>
      </c>
      <c r="C62" s="22" t="s">
        <v>101</v>
      </c>
      <c r="D62" s="22" t="s">
        <v>102</v>
      </c>
      <c r="E62" s="25" t="s">
        <v>103</v>
      </c>
      <c r="F62" s="31">
        <v>17.800999999999998</v>
      </c>
      <c r="G62" s="59" t="s">
        <v>104</v>
      </c>
      <c r="H62" s="32"/>
      <c r="I62" s="32"/>
      <c r="J62" s="32">
        <v>13143</v>
      </c>
      <c r="K62" s="32">
        <v>1689.2512799999986</v>
      </c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52">
        <f>SUM(J62:K62)</f>
        <v>14832.251279999999</v>
      </c>
    </row>
    <row r="63" spans="1:26" s="13" customFormat="1" ht="16.5" hidden="1" x14ac:dyDescent="0.3">
      <c r="A63" s="28"/>
      <c r="B63" s="10"/>
      <c r="C63" s="22"/>
      <c r="D63" s="22"/>
      <c r="E63" s="25"/>
      <c r="F63" s="31"/>
      <c r="G63" s="53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52"/>
    </row>
    <row r="64" spans="1:26" s="13" customFormat="1" ht="16.5" hidden="1" x14ac:dyDescent="0.3">
      <c r="A64" s="24"/>
      <c r="B64" s="10"/>
      <c r="C64" s="27"/>
      <c r="D64" s="27"/>
      <c r="E64" s="27"/>
      <c r="F64" s="10"/>
      <c r="G64" s="10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52"/>
    </row>
    <row r="65" spans="1:26" s="13" customFormat="1" ht="16.5" x14ac:dyDescent="0.3">
      <c r="A65" s="12"/>
      <c r="B65" s="12"/>
      <c r="C65" s="12"/>
      <c r="D65" s="7"/>
      <c r="E65" s="7"/>
      <c r="F65" s="7"/>
      <c r="G65" s="7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52"/>
    </row>
    <row r="66" spans="1:26" s="13" customFormat="1" ht="16.5" x14ac:dyDescent="0.3">
      <c r="A66" s="14" t="s">
        <v>105</v>
      </c>
      <c r="B66" s="14"/>
      <c r="C66" s="16"/>
      <c r="D66" s="16"/>
      <c r="E66" s="16"/>
      <c r="F66" s="16"/>
      <c r="G66" s="16"/>
      <c r="H66" s="33">
        <f>SUM(H23:H65)</f>
        <v>297216.74</v>
      </c>
      <c r="I66" s="33">
        <f>SUM(I24:I65)</f>
        <v>0</v>
      </c>
      <c r="J66" s="33">
        <f>SUM(J61:J63)</f>
        <v>13143</v>
      </c>
      <c r="K66" s="33">
        <f>SUM(K60:K63)</f>
        <v>1689.2512799999986</v>
      </c>
      <c r="L66" s="33">
        <f>SUM(L7:L9)</f>
        <v>426309.83</v>
      </c>
      <c r="M66" s="33">
        <f>SUM(M7:M9)</f>
        <v>95000</v>
      </c>
      <c r="N66" s="33">
        <f>SUM(N40:N51)</f>
        <v>585976</v>
      </c>
      <c r="O66" s="33">
        <f>SUM(O15:O55)</f>
        <v>160772.89000000001</v>
      </c>
      <c r="P66" s="33">
        <f>SUM(P48:P54)</f>
        <v>719788</v>
      </c>
      <c r="Q66" s="33">
        <f>SUM(Q19:Q58)</f>
        <v>16630.650000000001</v>
      </c>
      <c r="R66" s="33">
        <f>SUM(R14:R58)</f>
        <v>7117.98</v>
      </c>
      <c r="S66" s="33">
        <f>SUM(S14:S58)</f>
        <v>28974.168984626944</v>
      </c>
      <c r="T66" s="33">
        <f>SUM(T14:T59)</f>
        <v>2500</v>
      </c>
      <c r="U66" s="33">
        <f>SUM(U58:U59)</f>
        <v>7140</v>
      </c>
      <c r="V66" s="33">
        <f>SUM(V40:V56)</f>
        <v>14123</v>
      </c>
      <c r="W66" s="33">
        <f>SUM(W14:W30)</f>
        <v>11119.19</v>
      </c>
      <c r="X66" s="33">
        <f>SUM(X33:X36)</f>
        <v>0</v>
      </c>
      <c r="Y66" s="33">
        <f>SUM(Y11:Y65)</f>
        <v>0</v>
      </c>
      <c r="Z66" s="52"/>
    </row>
    <row r="67" spans="1:26" s="13" customFormat="1" ht="16.5" x14ac:dyDescent="0.3">
      <c r="A67" s="44"/>
      <c r="B67" s="44"/>
      <c r="C67" s="17"/>
      <c r="D67" s="17"/>
      <c r="E67" s="17"/>
      <c r="F67" s="17"/>
      <c r="G67" s="17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9"/>
    </row>
    <row r="68" spans="1:26" s="13" customFormat="1" ht="16.5" x14ac:dyDescent="0.3">
      <c r="A68" s="3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6" s="13" customFormat="1" ht="16.5" x14ac:dyDescent="0.3">
      <c r="A69" s="35" t="s">
        <v>106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6" s="13" customFormat="1" ht="16.5" hidden="1" x14ac:dyDescent="0.3">
      <c r="A70" s="35" t="s">
        <v>107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6" s="13" customFormat="1" ht="16.5" hidden="1" x14ac:dyDescent="0.3">
      <c r="A71" s="35" t="s">
        <v>108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6" ht="15" hidden="1" x14ac:dyDescent="0.25">
      <c r="A72" s="35" t="s">
        <v>109</v>
      </c>
    </row>
    <row r="73" spans="1:26" ht="15" hidden="1" x14ac:dyDescent="0.25">
      <c r="A73" s="44" t="s">
        <v>110</v>
      </c>
    </row>
    <row r="74" spans="1:26" ht="15" hidden="1" x14ac:dyDescent="0.25">
      <c r="A74" s="35" t="s">
        <v>111</v>
      </c>
    </row>
    <row r="75" spans="1:26" ht="15" hidden="1" x14ac:dyDescent="0.25">
      <c r="A75" s="44" t="s">
        <v>110</v>
      </c>
    </row>
    <row r="76" spans="1:26" ht="15" hidden="1" x14ac:dyDescent="0.25">
      <c r="A76" s="35" t="s">
        <v>112</v>
      </c>
    </row>
    <row r="77" spans="1:26" ht="15" hidden="1" x14ac:dyDescent="0.25">
      <c r="A77" s="44" t="s">
        <v>113</v>
      </c>
    </row>
    <row r="78" spans="1:26" ht="15" hidden="1" x14ac:dyDescent="0.25">
      <c r="A78" s="35" t="s">
        <v>114</v>
      </c>
    </row>
    <row r="79" spans="1:26" ht="15" hidden="1" x14ac:dyDescent="0.25">
      <c r="A79" s="44" t="s">
        <v>115</v>
      </c>
    </row>
    <row r="80" spans="1:26" ht="15" hidden="1" x14ac:dyDescent="0.25">
      <c r="A80" s="35" t="s">
        <v>116</v>
      </c>
    </row>
    <row r="81" spans="1:1" ht="15" hidden="1" x14ac:dyDescent="0.25">
      <c r="A81" s="44" t="s">
        <v>117</v>
      </c>
    </row>
    <row r="82" spans="1:1" ht="15" hidden="1" x14ac:dyDescent="0.25">
      <c r="A82" s="35" t="s">
        <v>118</v>
      </c>
    </row>
    <row r="83" spans="1:1" ht="15" hidden="1" x14ac:dyDescent="0.25">
      <c r="A83" s="44" t="s">
        <v>119</v>
      </c>
    </row>
    <row r="84" spans="1:1" ht="15" hidden="1" x14ac:dyDescent="0.25">
      <c r="A84" s="35" t="s">
        <v>120</v>
      </c>
    </row>
    <row r="85" spans="1:1" ht="15" hidden="1" x14ac:dyDescent="0.25">
      <c r="A85" s="44" t="s">
        <v>117</v>
      </c>
    </row>
    <row r="86" spans="1:1" ht="15" hidden="1" x14ac:dyDescent="0.25">
      <c r="A86" s="35" t="s">
        <v>121</v>
      </c>
    </row>
    <row r="87" spans="1:1" ht="15" hidden="1" x14ac:dyDescent="0.25">
      <c r="A87" s="44" t="s">
        <v>122</v>
      </c>
    </row>
    <row r="88" spans="1:1" ht="15" hidden="1" x14ac:dyDescent="0.25">
      <c r="A88" s="35" t="s">
        <v>123</v>
      </c>
    </row>
    <row r="89" spans="1:1" ht="15" hidden="1" x14ac:dyDescent="0.25">
      <c r="A89" s="44" t="s">
        <v>122</v>
      </c>
    </row>
    <row r="90" spans="1:1" ht="15" hidden="1" x14ac:dyDescent="0.25">
      <c r="A90" s="35" t="s">
        <v>124</v>
      </c>
    </row>
    <row r="91" spans="1:1" ht="15" hidden="1" x14ac:dyDescent="0.25">
      <c r="A91" s="44" t="s">
        <v>125</v>
      </c>
    </row>
    <row r="92" spans="1:1" ht="15" hidden="1" x14ac:dyDescent="0.25">
      <c r="A92" s="35" t="s">
        <v>126</v>
      </c>
    </row>
    <row r="93" spans="1:1" ht="15" hidden="1" x14ac:dyDescent="0.25">
      <c r="A93" s="44" t="s">
        <v>122</v>
      </c>
    </row>
    <row r="94" spans="1:1" ht="15" hidden="1" x14ac:dyDescent="0.25">
      <c r="A94" s="35" t="s">
        <v>127</v>
      </c>
    </row>
    <row r="95" spans="1:1" ht="15" hidden="1" x14ac:dyDescent="0.25">
      <c r="A95" s="44" t="s">
        <v>122</v>
      </c>
    </row>
    <row r="96" spans="1:1" ht="15" hidden="1" x14ac:dyDescent="0.25">
      <c r="A96" s="35" t="s">
        <v>128</v>
      </c>
    </row>
    <row r="97" spans="1:1" ht="15" hidden="1" x14ac:dyDescent="0.25">
      <c r="A97" s="44" t="s">
        <v>129</v>
      </c>
    </row>
    <row r="98" spans="1:1" ht="15" hidden="1" x14ac:dyDescent="0.25">
      <c r="A98" s="35" t="s">
        <v>130</v>
      </c>
    </row>
    <row r="99" spans="1:1" ht="15" hidden="1" x14ac:dyDescent="0.25">
      <c r="A99" s="44" t="s">
        <v>131</v>
      </c>
    </row>
    <row r="100" spans="1:1" ht="15" hidden="1" x14ac:dyDescent="0.25">
      <c r="A100" s="35" t="s">
        <v>132</v>
      </c>
    </row>
    <row r="101" spans="1:1" ht="15" hidden="1" x14ac:dyDescent="0.25">
      <c r="A101" s="44" t="s">
        <v>133</v>
      </c>
    </row>
    <row r="102" spans="1:1" ht="15" x14ac:dyDescent="0.25">
      <c r="A102" s="35" t="s">
        <v>138</v>
      </c>
    </row>
    <row r="103" spans="1:1" ht="15" x14ac:dyDescent="0.25">
      <c r="A103" s="44" t="s">
        <v>141</v>
      </c>
    </row>
    <row r="109" spans="1:1" ht="16.5" x14ac:dyDescent="0.3">
      <c r="A109" s="13" t="s">
        <v>134</v>
      </c>
    </row>
    <row r="110" spans="1:1" ht="16.5" x14ac:dyDescent="0.3">
      <c r="A110" s="13" t="s">
        <v>135</v>
      </c>
    </row>
    <row r="111" spans="1:1" ht="16.5" x14ac:dyDescent="0.3">
      <c r="A111" s="13" t="s">
        <v>136</v>
      </c>
    </row>
    <row r="112" spans="1:1" ht="16.5" x14ac:dyDescent="0.3">
      <c r="A112" s="13" t="s">
        <v>137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18644E-93C2-46C0-8D0C-ADA56AA81B53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3100D392-3752-4C74-8D46-A5DC8B2E5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2026-07-16T20:52:32Z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