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LOWELL BUDGETS/"/>
    </mc:Choice>
  </mc:AlternateContent>
  <xr:revisionPtr revIDLastSave="0" documentId="8_{3C77E6AE-9AD0-4852-BE05-7328C135BDC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OWELL" sheetId="2" r:id="rId1"/>
  </sheets>
  <definedNames>
    <definedName name="_xlnm.Print_Area" localSheetId="0">LOWELL!$A$1:$H$63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1" i="2" l="1"/>
  <c r="S23" i="2"/>
  <c r="Q61" i="2"/>
  <c r="S20" i="2"/>
  <c r="S46" i="2"/>
  <c r="S47" i="2"/>
  <c r="S45" i="2"/>
  <c r="S44" i="2"/>
  <c r="P61" i="2"/>
  <c r="S18" i="2"/>
  <c r="S21" i="2"/>
  <c r="S22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8" i="2"/>
  <c r="S49" i="2"/>
  <c r="S16" i="2"/>
  <c r="O17" i="2"/>
  <c r="S17" i="2" s="1"/>
  <c r="O15" i="2"/>
  <c r="S15" i="2" s="1"/>
  <c r="N61" i="2"/>
  <c r="S8" i="2"/>
  <c r="M61" i="2"/>
  <c r="S9" i="2"/>
  <c r="L61" i="2"/>
  <c r="K61" i="2"/>
  <c r="S57" i="2"/>
  <c r="J61" i="2"/>
  <c r="H27" i="2"/>
  <c r="O61" i="2" l="1"/>
  <c r="H61" i="2"/>
  <c r="I61" i="2"/>
  <c r="S10" i="2"/>
  <c r="S11" i="2"/>
</calcChain>
</file>

<file path=xl/sharedStrings.xml><?xml version="1.0" encoding="utf-8"?>
<sst xmlns="http://schemas.openxmlformats.org/spreadsheetml/2006/main" count="183" uniqueCount="111">
  <si>
    <t xml:space="preserve"> </t>
  </si>
  <si>
    <t>ONE STOP CAREER CENTERS</t>
  </si>
  <si>
    <t>CITY OF LOWELL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</si>
  <si>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</si>
  <si>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</si>
  <si>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</si>
  <si>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</si>
  <si>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</si>
  <si>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</si>
  <si>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</si>
  <si>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</si>
  <si>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</si>
  <si>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</si>
  <si>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</si>
  <si>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</si>
  <si>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</si>
  <si>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</si>
  <si>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</si>
  <si>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</si>
  <si>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</si>
  <si>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TOTAL</t>
  </si>
  <si>
    <t>MMARS DOCUMENT ID</t>
  </si>
  <si>
    <t>CT EOL 26CCLOWSOSWTF</t>
  </si>
  <si>
    <t>WORKFORCE TRAINING FUND</t>
  </si>
  <si>
    <t>JULY 1 2025-JUNE 30 2026</t>
  </si>
  <si>
    <t>WTRUSTF26</t>
  </si>
  <si>
    <t>7003-0135</t>
  </si>
  <si>
    <t>K264</t>
  </si>
  <si>
    <t>N.A</t>
  </si>
  <si>
    <t>STATE ONE STOP</t>
  </si>
  <si>
    <t>STOSCC2026</t>
  </si>
  <si>
    <t>7003-0803</t>
  </si>
  <si>
    <t>K284</t>
  </si>
  <si>
    <t>N/A</t>
  </si>
  <si>
    <t>CT EOL 26CCLOWWP</t>
  </si>
  <si>
    <t>WP 90%</t>
  </si>
  <si>
    <t>JULY 1, 2025-JUNE 30, 2026</t>
  </si>
  <si>
    <t>FES2026</t>
  </si>
  <si>
    <t>7002-6626</t>
  </si>
  <si>
    <t>K105</t>
  </si>
  <si>
    <t>ES-38736-22-55-A-25</t>
  </si>
  <si>
    <t>JULY 1, 2026-JUNE 30, 2027</t>
  </si>
  <si>
    <t>WP 10%</t>
  </si>
  <si>
    <t>K107</t>
  </si>
  <si>
    <t>17.207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</si>
  <si>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</si>
  <si>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</si>
  <si>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</si>
  <si>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</si>
  <si>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</si>
  <si>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</si>
  <si>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</si>
  <si>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</si>
  <si>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F20243067</t>
  </si>
  <si>
    <t>4400-3067</t>
  </si>
  <si>
    <t>K103</t>
  </si>
  <si>
    <t>234MA441Q7503 </t>
  </si>
  <si>
    <t>CT EOL 26CCLOWNEGREA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</si>
  <si>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</si>
  <si>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</si>
  <si>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</si>
  <si>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</si>
  <si>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</si>
  <si>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</si>
  <si>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26CCLOWWIA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</si>
  <si>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</si>
  <si>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FWIAYTH26</t>
  </si>
  <si>
    <t>7003-1631</t>
  </si>
  <si>
    <t>AA-38535-22-55-A-25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</si>
  <si>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</si>
  <si>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</si>
  <si>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</si>
  <si>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</si>
  <si>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</si>
  <si>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</si>
  <si>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</si>
  <si>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</si>
  <si>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>CT EOL 26CCLOWVETSUI</t>
  </si>
  <si>
    <t>JVSG</t>
  </si>
  <si>
    <t>FVETS2025</t>
  </si>
  <si>
    <t>7002-6628</t>
  </si>
  <si>
    <t>K109</t>
  </si>
  <si>
    <t>DV35786-21-55-5-25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</si>
  <si>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</si>
  <si>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</si>
  <si>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</si>
  <si>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</si>
  <si>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</si>
  <si>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</si>
  <si>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</si>
  <si>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</si>
  <si>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</si>
  <si>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</si>
  <si>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</si>
  <si>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</si>
  <si>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</si>
  <si>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BUDGET #6 FY26 OCT 23 2025</t>
  </si>
  <si>
    <t>TO ADD FY26 WP FUNDS</t>
  </si>
  <si>
    <t>BUDGET #7 FY26 OCT 27 2025</t>
  </si>
  <si>
    <t>BUDGET #8 FY26 DEC 3 2025</t>
  </si>
  <si>
    <t>TO ADD PARTNER FUNDS</t>
  </si>
  <si>
    <t>VENDOR CUSTOMER CODE</t>
  </si>
  <si>
    <t>VC6000192108</t>
  </si>
  <si>
    <t>UEI #</t>
  </si>
  <si>
    <t>V7J3DKVP8A66</t>
  </si>
  <si>
    <t>ADULT ED &amp; FAMILY LITERACY</t>
  </si>
  <si>
    <t>F25E55EE00</t>
  </si>
  <si>
    <t>7038-0108</t>
  </si>
  <si>
    <t>K123</t>
  </si>
  <si>
    <t>BUDGET #9 FY26 DEC 26 2025</t>
  </si>
  <si>
    <t>BUDGET #9 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</si>
</sst>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AE9F8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4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44" fontId="8" fillId="0" borderId="3" xfId="0" applyNumberFormat="1" applyFont="1" applyBorder="1"/>
    <xf numFmtId="0" fontId="8" fillId="0" borderId="4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3" fillId="0" borderId="1" xfId="0" quotePrefix="1" applyFont="1" applyBorder="1" applyAlignment="1">
      <alignment horizontal="center"/>
    </xf>
    <xf numFmtId="0" fontId="8" fillId="0" borderId="0" xfId="0" applyFont="1"/>
    <xf numFmtId="44" fontId="7" fillId="0" borderId="0" xfId="0" applyNumberFormat="1" applyFont="1"/>
    <xf numFmtId="0" fontId="3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13" fillId="0" borderId="1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5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44" fontId="8" fillId="0" borderId="1" xfId="1" applyFont="1" applyFill="1" applyBorder="1"/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2" fillId="0" borderId="1" xfId="0" applyFont="1" applyBorder="1"/>
    <xf numFmtId="44" fontId="8" fillId="0" borderId="1" xfId="1" applyFont="1" applyBorder="1" applyAlignment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0" fontId="15" fillId="0" borderId="1" xfId="0" applyFont="1" applyBorder="1" applyAlignment="1">
      <alignment horizontal="center" wrapText="1" readingOrder="1"/>
    </xf>
    <xf numFmtId="0" fontId="17" fillId="0" borderId="7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12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44" fontId="8" fillId="0" borderId="0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4" fontId="8" fillId="0" borderId="1" xfId="1" applyFont="1" applyBorder="1" applyAlignment="1">
      <alignment horizontal="center" wrapText="1"/>
    </xf>
    <xf numFmtId="44" fontId="8" fillId="0" borderId="1" xfId="1" applyFont="1" applyFill="1" applyBorder="1" applyAlignment="1">
      <alignment horizontal="center" vertical="center" wrapText="1"/>
    </xf>
    <xf numFmtId="7" fontId="8" fillId="0" borderId="1" xfId="1" applyNumberFormat="1" applyFont="1" applyFill="1" applyBorder="1"/>
    <xf numFmtId="8" fontId="8" fillId="0" borderId="1" xfId="1" applyNumberFormat="1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12" fillId="2" borderId="1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5"/>
  <sheetViews>
    <sheetView tabSelected="1" topLeftCell="A5" zoomScale="120" zoomScaleNormal="120" workbookViewId="0">
      <selection activeCell="B84" sqref="B84"/>
    </sheetView>
  </sheetViews>
  <sheetFormatPr defaultColWidth="9.1796875" defaultRowHeight="12" x14ac:dyDescent="0.3"/>
  <cols>
    <col min="1" max="1" width="69.453125" style="37" customWidth="1"/>
    <col min="2" max="2" width="38.453125" style="37" customWidth="1"/>
    <col min="3" max="3" width="19.26953125" style="1" customWidth="1"/>
    <col min="4" max="4" width="16.26953125" style="1" customWidth="1"/>
    <col min="5" max="5" width="11.453125" style="1" customWidth="1"/>
    <col min="6" max="6" width="9.1796875" style="1" customWidth="1"/>
    <col min="7" max="7" width="22.54296875" style="1" customWidth="1"/>
    <col min="8" max="17" width="20.7265625" style="1" hidden="1" customWidth="1"/>
    <col min="18" max="18" width="20.7265625" style="1" customWidth="1"/>
    <col min="19" max="19" width="12.81640625" style="37" hidden="1" customWidth="1"/>
    <col min="20" max="20" width="12" style="37" bestFit="1" customWidth="1"/>
    <col min="21" max="16384" width="9.1796875" style="37"/>
  </cols>
  <sheetData>
    <row r="1" spans="1:19" ht="20.5" x14ac:dyDescent="0.45">
      <c r="A1" s="37" t="s">
        <v>0</v>
      </c>
      <c r="B1" s="81" t="s">
        <v>1</v>
      </c>
      <c r="C1" s="82"/>
      <c r="D1" s="82"/>
      <c r="E1" s="82"/>
      <c r="F1" s="82"/>
      <c r="G1" s="82"/>
      <c r="H1" s="82"/>
      <c r="I1" s="77"/>
      <c r="J1" s="77"/>
      <c r="K1" s="77"/>
      <c r="L1" s="77"/>
      <c r="M1" s="77"/>
      <c r="N1" s="77"/>
      <c r="O1" s="77"/>
      <c r="P1" s="77"/>
      <c r="Q1" s="77"/>
      <c r="R1" s="77"/>
    </row>
    <row r="2" spans="1:19" ht="20.5" x14ac:dyDescent="0.45">
      <c r="B2" s="76"/>
      <c r="C2" s="76"/>
      <c r="D2" s="76"/>
      <c r="E2" s="38"/>
      <c r="F2" s="38"/>
      <c r="G2" s="38"/>
    </row>
    <row r="3" spans="1:19" ht="20.5" x14ac:dyDescent="0.45">
      <c r="A3" s="39" t="s">
        <v>2</v>
      </c>
      <c r="B3" s="76" t="s">
        <v>3</v>
      </c>
      <c r="C3" s="40"/>
    </row>
    <row r="4" spans="1:19" ht="21" thickBot="1" x14ac:dyDescent="0.5">
      <c r="A4" s="39"/>
      <c r="B4" s="41"/>
      <c r="C4" s="40"/>
    </row>
    <row r="5" spans="1:19" s="13" customFormat="1" ht="32.15" customHeight="1" thickBot="1" x14ac:dyDescent="0.4">
      <c r="A5" s="2"/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47" t="s">
        <v>9</v>
      </c>
      <c r="H5" s="3" t="s">
        <v>10</v>
      </c>
      <c r="I5" s="47" t="s">
        <v>11</v>
      </c>
      <c r="J5" s="69" t="s">
        <v>12</v>
      </c>
      <c r="K5" s="69" t="s">
        <v>13</v>
      </c>
      <c r="L5" s="72" t="s">
        <v>14</v>
      </c>
      <c r="M5" s="72" t="s">
        <v>15</v>
      </c>
      <c r="N5" s="72" t="s">
        <v>16</v>
      </c>
      <c r="O5" s="72" t="s">
        <v>17</v>
      </c>
      <c r="P5" s="72" t="s">
        <v>18</v>
      </c>
      <c r="Q5" s="72" t="s">
        <v>19</v>
      </c>
      <c r="R5" s="72" t="s">
        <v>110</v>
      </c>
      <c r="S5" s="31" t="s">
        <v>20</v>
      </c>
    </row>
    <row r="6" spans="1:19" s="13" customFormat="1" ht="14.5" hidden="1" x14ac:dyDescent="0.35">
      <c r="A6" s="21" t="s">
        <v>21</v>
      </c>
      <c r="B6" s="4"/>
      <c r="C6" s="5"/>
      <c r="D6" s="5"/>
      <c r="E6" s="6"/>
      <c r="F6" s="7"/>
      <c r="G6" s="7"/>
      <c r="H6" s="7"/>
      <c r="I6" s="46"/>
      <c r="J6" s="46"/>
      <c r="K6" s="46"/>
      <c r="L6" s="46"/>
      <c r="M6" s="46"/>
      <c r="N6" s="46"/>
      <c r="O6" s="46"/>
      <c r="P6" s="46"/>
      <c r="Q6" s="46"/>
      <c r="R6" s="46"/>
      <c r="S6" s="23"/>
    </row>
    <row r="7" spans="1:19" s="13" customFormat="1" ht="13.5" hidden="1" customHeight="1" x14ac:dyDescent="0.35">
      <c r="A7" s="8" t="s">
        <v>22</v>
      </c>
      <c r="B7" s="4"/>
      <c r="C7" s="5"/>
      <c r="D7" s="5"/>
      <c r="E7" s="6"/>
      <c r="F7" s="7"/>
      <c r="G7" s="7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9"/>
    </row>
    <row r="8" spans="1:19" s="13" customFormat="1" ht="15.5" hidden="1" x14ac:dyDescent="0.35">
      <c r="A8" s="14" t="s">
        <v>23</v>
      </c>
      <c r="B8" s="45" t="s">
        <v>24</v>
      </c>
      <c r="C8" s="42" t="s">
        <v>25</v>
      </c>
      <c r="D8" s="50" t="s">
        <v>26</v>
      </c>
      <c r="E8" s="51" t="s">
        <v>27</v>
      </c>
      <c r="F8" s="8" t="s">
        <v>28</v>
      </c>
      <c r="G8" s="8"/>
      <c r="H8" s="11"/>
      <c r="I8" s="11"/>
      <c r="J8" s="11"/>
      <c r="K8" s="11"/>
      <c r="L8" s="11"/>
      <c r="M8" s="71">
        <v>95000</v>
      </c>
      <c r="N8" s="71"/>
      <c r="O8" s="71"/>
      <c r="P8" s="71"/>
      <c r="Q8" s="71"/>
      <c r="R8" s="71"/>
      <c r="S8" s="73">
        <f>SUM(M8)</f>
        <v>95000</v>
      </c>
    </row>
    <row r="9" spans="1:19" s="13" customFormat="1" ht="14.5" hidden="1" x14ac:dyDescent="0.35">
      <c r="A9" s="26" t="s">
        <v>29</v>
      </c>
      <c r="B9" s="45" t="s">
        <v>24</v>
      </c>
      <c r="C9" s="70" t="s">
        <v>30</v>
      </c>
      <c r="D9" s="50" t="s">
        <v>31</v>
      </c>
      <c r="E9" s="50" t="s">
        <v>32</v>
      </c>
      <c r="F9" s="10" t="s">
        <v>33</v>
      </c>
      <c r="G9" s="10"/>
      <c r="H9" s="11"/>
      <c r="I9" s="11"/>
      <c r="J9" s="11"/>
      <c r="K9" s="11"/>
      <c r="L9" s="74">
        <v>426309.83</v>
      </c>
      <c r="M9" s="71"/>
      <c r="N9" s="71"/>
      <c r="O9" s="71"/>
      <c r="P9" s="71"/>
      <c r="Q9" s="71"/>
      <c r="R9" s="71"/>
      <c r="S9" s="52">
        <f>SUM(L9)</f>
        <v>426309.83</v>
      </c>
    </row>
    <row r="10" spans="1:19" s="13" customFormat="1" ht="14.5" hidden="1" x14ac:dyDescent="0.35">
      <c r="A10" s="26"/>
      <c r="B10" s="10"/>
      <c r="C10" s="8"/>
      <c r="D10" s="8"/>
      <c r="E10" s="8"/>
      <c r="F10" s="10"/>
      <c r="G10" s="10"/>
      <c r="H10" s="11"/>
      <c r="I10" s="11"/>
      <c r="J10" s="11"/>
      <c r="K10" s="11"/>
      <c r="L10" s="11"/>
      <c r="M10" s="71"/>
      <c r="N10" s="71"/>
      <c r="O10" s="71"/>
      <c r="P10" s="71"/>
      <c r="Q10" s="71"/>
      <c r="R10" s="71"/>
      <c r="S10" s="52">
        <f>SUM(H10:H10)</f>
        <v>0</v>
      </c>
    </row>
    <row r="11" spans="1:19" s="13" customFormat="1" ht="14.5" hidden="1" x14ac:dyDescent="0.35">
      <c r="A11" s="26"/>
      <c r="B11" s="10"/>
      <c r="C11" s="22"/>
      <c r="D11" s="22"/>
      <c r="E11" s="22"/>
      <c r="F11" s="10"/>
      <c r="G11" s="10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52">
        <f>SUM(H11:H11)</f>
        <v>0</v>
      </c>
    </row>
    <row r="12" spans="1:19" s="13" customFormat="1" ht="14.5" x14ac:dyDescent="0.35">
      <c r="A12" s="26"/>
      <c r="B12" s="10"/>
      <c r="C12" s="22"/>
      <c r="D12" s="22"/>
      <c r="E12" s="22"/>
      <c r="F12" s="10"/>
      <c r="G12" s="10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52"/>
    </row>
    <row r="13" spans="1:19" s="13" customFormat="1" ht="14.5" x14ac:dyDescent="0.35">
      <c r="A13" s="21" t="s">
        <v>21</v>
      </c>
      <c r="B13" s="10"/>
      <c r="C13" s="22"/>
      <c r="D13" s="22"/>
      <c r="E13" s="22"/>
      <c r="F13" s="10"/>
      <c r="G13" s="10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52"/>
    </row>
    <row r="14" spans="1:19" s="13" customFormat="1" ht="14.5" x14ac:dyDescent="0.35">
      <c r="A14" s="8" t="s">
        <v>34</v>
      </c>
      <c r="B14" s="10"/>
      <c r="C14" s="22"/>
      <c r="D14" s="22"/>
      <c r="E14" s="22"/>
      <c r="F14" s="10"/>
      <c r="G14" s="10"/>
      <c r="H14" s="11"/>
      <c r="I14" s="11"/>
      <c r="J14" s="11"/>
      <c r="K14" s="11"/>
      <c r="L14" s="11"/>
      <c r="M14" s="11"/>
      <c r="N14" s="11"/>
      <c r="O14" s="71"/>
      <c r="P14" s="71"/>
      <c r="Q14" s="71"/>
      <c r="R14" s="71"/>
      <c r="S14" s="52"/>
    </row>
    <row r="15" spans="1:19" s="13" customFormat="1" ht="14.5" hidden="1" x14ac:dyDescent="0.35">
      <c r="A15" s="14" t="s">
        <v>35</v>
      </c>
      <c r="B15" s="10" t="s">
        <v>36</v>
      </c>
      <c r="C15" s="8" t="s">
        <v>37</v>
      </c>
      <c r="D15" s="8" t="s">
        <v>38</v>
      </c>
      <c r="E15" s="8" t="s">
        <v>39</v>
      </c>
      <c r="F15" s="10">
        <v>17.207000000000001</v>
      </c>
      <c r="G15" s="75" t="s">
        <v>40</v>
      </c>
      <c r="H15" s="11"/>
      <c r="I15" s="11"/>
      <c r="J15" s="11"/>
      <c r="K15" s="11"/>
      <c r="L15" s="11"/>
      <c r="M15" s="11"/>
      <c r="N15" s="11"/>
      <c r="O15" s="71">
        <f>122632.22-1</f>
        <v>122631.22</v>
      </c>
      <c r="P15" s="71"/>
      <c r="Q15" s="71"/>
      <c r="R15" s="71"/>
      <c r="S15" s="52">
        <f>O15</f>
        <v>122631.22</v>
      </c>
    </row>
    <row r="16" spans="1:19" s="13" customFormat="1" ht="14.5" hidden="1" x14ac:dyDescent="0.35">
      <c r="A16" s="14" t="s">
        <v>35</v>
      </c>
      <c r="B16" s="10" t="s">
        <v>41</v>
      </c>
      <c r="C16" s="8" t="s">
        <v>37</v>
      </c>
      <c r="D16" s="8" t="s">
        <v>38</v>
      </c>
      <c r="E16" s="8" t="s">
        <v>39</v>
      </c>
      <c r="F16" s="10">
        <v>17.207000000000001</v>
      </c>
      <c r="G16" s="75" t="s">
        <v>40</v>
      </c>
      <c r="H16" s="11"/>
      <c r="I16" s="11"/>
      <c r="J16" s="11"/>
      <c r="K16" s="11"/>
      <c r="L16" s="11"/>
      <c r="M16" s="11"/>
      <c r="N16" s="11"/>
      <c r="O16" s="71">
        <v>1</v>
      </c>
      <c r="P16" s="71"/>
      <c r="Q16" s="71"/>
      <c r="R16" s="71"/>
      <c r="S16" s="52">
        <f>O16</f>
        <v>1</v>
      </c>
    </row>
    <row r="17" spans="1:20" s="13" customFormat="1" ht="14.5" hidden="1" x14ac:dyDescent="0.35">
      <c r="A17" s="14" t="s">
        <v>42</v>
      </c>
      <c r="B17" s="10" t="s">
        <v>36</v>
      </c>
      <c r="C17" s="8" t="s">
        <v>37</v>
      </c>
      <c r="D17" s="8" t="s">
        <v>38</v>
      </c>
      <c r="E17" s="8" t="s">
        <v>43</v>
      </c>
      <c r="F17" s="10" t="s">
        <v>44</v>
      </c>
      <c r="G17" s="75" t="s">
        <v>40</v>
      </c>
      <c r="H17" s="11"/>
      <c r="I17" s="11"/>
      <c r="J17" s="11"/>
      <c r="K17" s="11"/>
      <c r="L17" s="11"/>
      <c r="M17" s="11"/>
      <c r="N17" s="11"/>
      <c r="O17" s="71">
        <f>38140.67-1</f>
        <v>38139.67</v>
      </c>
      <c r="P17" s="71"/>
      <c r="Q17" s="71"/>
      <c r="R17" s="71"/>
      <c r="S17" s="52">
        <f t="shared" ref="S17:S49" si="0">O17</f>
        <v>38139.67</v>
      </c>
    </row>
    <row r="18" spans="1:20" s="13" customFormat="1" ht="14.5" hidden="1" x14ac:dyDescent="0.35">
      <c r="A18" s="14" t="s">
        <v>42</v>
      </c>
      <c r="B18" s="10" t="s">
        <v>41</v>
      </c>
      <c r="C18" s="8" t="s">
        <v>37</v>
      </c>
      <c r="D18" s="8" t="s">
        <v>38</v>
      </c>
      <c r="E18" s="8" t="s">
        <v>43</v>
      </c>
      <c r="F18" s="10" t="s">
        <v>44</v>
      </c>
      <c r="G18" s="75" t="s">
        <v>40</v>
      </c>
      <c r="H18" s="11"/>
      <c r="I18" s="11"/>
      <c r="J18" s="11"/>
      <c r="K18" s="11"/>
      <c r="L18" s="11"/>
      <c r="M18" s="11"/>
      <c r="N18" s="11"/>
      <c r="O18" s="71">
        <v>1</v>
      </c>
      <c r="P18" s="71"/>
      <c r="Q18" s="71"/>
      <c r="R18" s="71"/>
      <c r="S18" s="52">
        <f t="shared" si="0"/>
        <v>1</v>
      </c>
    </row>
    <row r="19" spans="1:20" s="13" customFormat="1" ht="14.5" hidden="1" x14ac:dyDescent="0.35">
      <c r="A19" s="55" t="s">
        <v>45</v>
      </c>
      <c r="B19" s="10" t="s">
        <v>36</v>
      </c>
      <c r="C19" s="78" t="s">
        <v>46</v>
      </c>
      <c r="D19" s="78" t="s">
        <v>47</v>
      </c>
      <c r="E19" s="8" t="s">
        <v>48</v>
      </c>
      <c r="F19" s="10"/>
      <c r="G19" s="75"/>
      <c r="H19" s="11"/>
      <c r="I19" s="11"/>
      <c r="J19" s="11"/>
      <c r="K19" s="11"/>
      <c r="L19" s="11"/>
      <c r="M19" s="11"/>
      <c r="N19" s="11"/>
      <c r="O19" s="71"/>
      <c r="P19" s="71"/>
      <c r="Q19" s="71">
        <v>9490.65</v>
      </c>
      <c r="R19" s="71"/>
      <c r="S19" s="52"/>
    </row>
    <row r="20" spans="1:20" s="13" customFormat="1" ht="14.5" hidden="1" x14ac:dyDescent="0.35">
      <c r="A20" s="55" t="s">
        <v>49</v>
      </c>
      <c r="B20" s="10" t="s">
        <v>36</v>
      </c>
      <c r="C20" s="79" t="s">
        <v>50</v>
      </c>
      <c r="D20" s="79" t="s">
        <v>51</v>
      </c>
      <c r="E20" s="8" t="s">
        <v>52</v>
      </c>
      <c r="F20" s="10"/>
      <c r="G20" s="75"/>
      <c r="H20" s="11"/>
      <c r="I20" s="11"/>
      <c r="J20" s="11"/>
      <c r="K20" s="11"/>
      <c r="L20" s="11"/>
      <c r="M20" s="11"/>
      <c r="N20" s="11"/>
      <c r="O20" s="71"/>
      <c r="P20" s="71"/>
      <c r="Q20" s="71">
        <v>7140</v>
      </c>
      <c r="R20" s="71"/>
      <c r="S20" s="52">
        <f>Q20</f>
        <v>7140</v>
      </c>
    </row>
    <row r="21" spans="1:20" s="13" customFormat="1" ht="15.5" hidden="1" x14ac:dyDescent="0.35">
      <c r="A21" s="55"/>
      <c r="B21" s="10"/>
      <c r="C21" s="57" t="s">
        <v>53</v>
      </c>
      <c r="D21" s="8" t="s">
        <v>54</v>
      </c>
      <c r="E21" s="8" t="s">
        <v>55</v>
      </c>
      <c r="F21" s="8">
        <v>10.561</v>
      </c>
      <c r="G21" s="42" t="s">
        <v>56</v>
      </c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2">
        <f t="shared" si="0"/>
        <v>0</v>
      </c>
    </row>
    <row r="22" spans="1:20" s="13" customFormat="1" ht="14.5" hidden="1" x14ac:dyDescent="0.35">
      <c r="A22" s="14"/>
      <c r="B22" s="10"/>
      <c r="C22" s="8"/>
      <c r="D22" s="8"/>
      <c r="E22" s="8"/>
      <c r="F22" s="10"/>
      <c r="G22" s="10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52">
        <f t="shared" si="0"/>
        <v>0</v>
      </c>
    </row>
    <row r="23" spans="1:20" s="35" customFormat="1" ht="14.5" x14ac:dyDescent="0.35">
      <c r="A23" s="55" t="s">
        <v>105</v>
      </c>
      <c r="B23" s="10" t="s">
        <v>36</v>
      </c>
      <c r="C23" s="83" t="s">
        <v>106</v>
      </c>
      <c r="D23" s="83" t="s">
        <v>107</v>
      </c>
      <c r="E23" s="8" t="s">
        <v>108</v>
      </c>
      <c r="F23" s="8"/>
      <c r="G23" s="8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>
        <v>7117.98</v>
      </c>
      <c r="S23" s="52">
        <f>R23</f>
        <v>7117.98</v>
      </c>
    </row>
    <row r="24" spans="1:20" s="13" customFormat="1" ht="14.5" x14ac:dyDescent="0.35">
      <c r="A24" s="15"/>
      <c r="B24" s="4"/>
      <c r="C24" s="5"/>
      <c r="D24" s="5"/>
      <c r="E24" s="6"/>
      <c r="F24" s="7"/>
      <c r="G24" s="7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52">
        <f t="shared" si="0"/>
        <v>0</v>
      </c>
    </row>
    <row r="25" spans="1:20" s="13" customFormat="1" ht="14.5" hidden="1" x14ac:dyDescent="0.35">
      <c r="A25" s="21" t="s">
        <v>21</v>
      </c>
      <c r="B25" s="4"/>
      <c r="C25" s="5"/>
      <c r="D25" s="5"/>
      <c r="E25" s="6"/>
      <c r="F25" s="7"/>
      <c r="G25" s="7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52">
        <f t="shared" si="0"/>
        <v>0</v>
      </c>
    </row>
    <row r="26" spans="1:20" s="13" customFormat="1" ht="14.5" hidden="1" x14ac:dyDescent="0.35">
      <c r="A26" s="8" t="s">
        <v>57</v>
      </c>
      <c r="B26" s="4"/>
      <c r="C26" s="5"/>
      <c r="D26" s="5"/>
      <c r="E26" s="6"/>
      <c r="F26" s="7"/>
      <c r="G26" s="7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52">
        <f t="shared" si="0"/>
        <v>0</v>
      </c>
    </row>
    <row r="27" spans="1:20" s="13" customFormat="1" ht="15.5" hidden="1" x14ac:dyDescent="0.35">
      <c r="A27" s="60" t="s">
        <v>58</v>
      </c>
      <c r="B27" s="62" t="s">
        <v>24</v>
      </c>
      <c r="C27" s="63" t="s">
        <v>59</v>
      </c>
      <c r="D27" s="64" t="s">
        <v>60</v>
      </c>
      <c r="E27" s="64" t="s">
        <v>61</v>
      </c>
      <c r="F27" s="64">
        <v>17.225000000000001</v>
      </c>
      <c r="G27" s="80" t="s">
        <v>62</v>
      </c>
      <c r="H27" s="33">
        <f>297216.74-1</f>
        <v>297215.74</v>
      </c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52">
        <f t="shared" si="0"/>
        <v>0</v>
      </c>
    </row>
    <row r="28" spans="1:20" s="13" customFormat="1" ht="15.5" hidden="1" x14ac:dyDescent="0.35">
      <c r="A28" s="61" t="s">
        <v>58</v>
      </c>
      <c r="B28" s="65" t="s">
        <v>63</v>
      </c>
      <c r="C28" s="66" t="s">
        <v>59</v>
      </c>
      <c r="D28" s="67" t="s">
        <v>60</v>
      </c>
      <c r="E28" s="67" t="s">
        <v>61</v>
      </c>
      <c r="F28" s="67">
        <v>17.225000000000001</v>
      </c>
      <c r="G28" s="80" t="s">
        <v>62</v>
      </c>
      <c r="H28" s="33">
        <v>1</v>
      </c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52">
        <f t="shared" si="0"/>
        <v>0</v>
      </c>
    </row>
    <row r="29" spans="1:20" s="13" customFormat="1" ht="14.5" hidden="1" x14ac:dyDescent="0.35">
      <c r="A29" s="30"/>
      <c r="B29" s="10"/>
      <c r="C29" s="8"/>
      <c r="D29" s="8"/>
      <c r="E29" s="8"/>
      <c r="F29" s="8"/>
      <c r="G29" s="8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52">
        <f t="shared" si="0"/>
        <v>0</v>
      </c>
    </row>
    <row r="30" spans="1:20" s="13" customFormat="1" ht="14.5" hidden="1" x14ac:dyDescent="0.35">
      <c r="A30" s="30"/>
      <c r="B30" s="10"/>
      <c r="C30" s="8"/>
      <c r="D30" s="8"/>
      <c r="E30" s="8"/>
      <c r="F30" s="8"/>
      <c r="G30" s="8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52">
        <f t="shared" si="0"/>
        <v>0</v>
      </c>
    </row>
    <row r="31" spans="1:20" s="13" customFormat="1" ht="14.5" hidden="1" x14ac:dyDescent="0.35">
      <c r="A31" s="30"/>
      <c r="B31" s="10"/>
      <c r="C31" s="8"/>
      <c r="D31" s="8"/>
      <c r="E31" s="8"/>
      <c r="F31" s="8"/>
      <c r="G31" s="8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52">
        <f t="shared" si="0"/>
        <v>0</v>
      </c>
      <c r="T31" s="36"/>
    </row>
    <row r="32" spans="1:20" s="13" customFormat="1" ht="14.5" hidden="1" x14ac:dyDescent="0.35">
      <c r="A32"/>
      <c r="B32" s="68"/>
      <c r="C32" s="8"/>
      <c r="D32" s="8"/>
      <c r="E32" s="8"/>
      <c r="F32" s="29"/>
      <c r="G32" s="29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52">
        <f t="shared" si="0"/>
        <v>0</v>
      </c>
    </row>
    <row r="33" spans="1:19" s="13" customFormat="1" ht="14.5" hidden="1" x14ac:dyDescent="0.35">
      <c r="A33" s="14"/>
      <c r="B33" s="10"/>
      <c r="C33" s="8"/>
      <c r="D33" s="8"/>
      <c r="E33" s="8"/>
      <c r="F33" s="29"/>
      <c r="G33" s="29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52">
        <f t="shared" si="0"/>
        <v>0</v>
      </c>
    </row>
    <row r="34" spans="1:19" s="35" customFormat="1" ht="14.5" hidden="1" x14ac:dyDescent="0.35">
      <c r="A34" s="15"/>
      <c r="B34" s="4"/>
      <c r="C34" s="5"/>
      <c r="D34" s="5"/>
      <c r="E34" s="5"/>
      <c r="F34" s="4"/>
      <c r="G34" s="4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52">
        <f t="shared" si="0"/>
        <v>0</v>
      </c>
    </row>
    <row r="35" spans="1:19" s="35" customFormat="1" ht="14.5" hidden="1" x14ac:dyDescent="0.35">
      <c r="A35" s="21" t="s">
        <v>21</v>
      </c>
      <c r="B35" s="4"/>
      <c r="C35" s="5"/>
      <c r="D35" s="5"/>
      <c r="E35" s="5"/>
      <c r="F35" s="4"/>
      <c r="G35" s="4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52">
        <f t="shared" si="0"/>
        <v>0</v>
      </c>
    </row>
    <row r="36" spans="1:19" s="35" customFormat="1" ht="14.5" hidden="1" x14ac:dyDescent="0.35">
      <c r="A36" s="8" t="s">
        <v>64</v>
      </c>
      <c r="B36" s="4"/>
      <c r="C36" s="5"/>
      <c r="D36" s="5"/>
      <c r="E36" s="5"/>
      <c r="F36" s="7"/>
      <c r="G36" s="7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52">
        <f t="shared" si="0"/>
        <v>0</v>
      </c>
    </row>
    <row r="37" spans="1:19" s="13" customFormat="1" ht="14.5" hidden="1" x14ac:dyDescent="0.35">
      <c r="A37" s="48" t="s">
        <v>65</v>
      </c>
      <c r="B37" s="10" t="s">
        <v>36</v>
      </c>
      <c r="C37" s="58" t="s">
        <v>66</v>
      </c>
      <c r="D37" s="7" t="s">
        <v>67</v>
      </c>
      <c r="E37" s="7">
        <v>6501</v>
      </c>
      <c r="F37" s="10">
        <v>17.259</v>
      </c>
      <c r="G37" s="75" t="s">
        <v>68</v>
      </c>
      <c r="H37" s="32"/>
      <c r="I37" s="32"/>
      <c r="J37" s="32"/>
      <c r="K37" s="32"/>
      <c r="L37" s="32"/>
      <c r="M37" s="32"/>
      <c r="N37" s="32">
        <v>399480</v>
      </c>
      <c r="O37" s="32"/>
      <c r="P37" s="32"/>
      <c r="Q37" s="32"/>
      <c r="R37" s="32"/>
      <c r="S37" s="52">
        <f t="shared" si="0"/>
        <v>0</v>
      </c>
    </row>
    <row r="38" spans="1:19" s="13" customFormat="1" ht="14.5" hidden="1" x14ac:dyDescent="0.35">
      <c r="A38" s="48" t="s">
        <v>65</v>
      </c>
      <c r="B38" s="10" t="s">
        <v>41</v>
      </c>
      <c r="C38" s="58" t="s">
        <v>66</v>
      </c>
      <c r="D38" s="7" t="s">
        <v>67</v>
      </c>
      <c r="E38" s="7">
        <v>6501</v>
      </c>
      <c r="F38" s="10">
        <v>17.259</v>
      </c>
      <c r="G38" s="75" t="s">
        <v>68</v>
      </c>
      <c r="H38" s="32"/>
      <c r="I38" s="32"/>
      <c r="J38" s="32"/>
      <c r="K38" s="32"/>
      <c r="L38" s="32"/>
      <c r="M38" s="32"/>
      <c r="N38" s="32">
        <v>1</v>
      </c>
      <c r="O38" s="32"/>
      <c r="P38" s="32"/>
      <c r="Q38" s="32"/>
      <c r="R38" s="32"/>
      <c r="S38" s="52">
        <f t="shared" si="0"/>
        <v>0</v>
      </c>
    </row>
    <row r="39" spans="1:19" s="13" customFormat="1" ht="14.5" hidden="1" x14ac:dyDescent="0.35">
      <c r="A39" s="14" t="s">
        <v>69</v>
      </c>
      <c r="B39" s="10" t="s">
        <v>36</v>
      </c>
      <c r="C39" s="58" t="s">
        <v>70</v>
      </c>
      <c r="D39" s="8" t="s">
        <v>71</v>
      </c>
      <c r="E39" s="8">
        <v>6502</v>
      </c>
      <c r="F39" s="8">
        <v>17.257999999999999</v>
      </c>
      <c r="G39" s="75" t="s">
        <v>68</v>
      </c>
      <c r="H39" s="33"/>
      <c r="I39" s="33"/>
      <c r="J39" s="33"/>
      <c r="K39" s="33"/>
      <c r="L39" s="33"/>
      <c r="M39" s="33"/>
      <c r="N39" s="33">
        <v>71827</v>
      </c>
      <c r="O39" s="33"/>
      <c r="P39" s="33"/>
      <c r="Q39" s="33"/>
      <c r="R39" s="33"/>
      <c r="S39" s="52">
        <f t="shared" si="0"/>
        <v>0</v>
      </c>
    </row>
    <row r="40" spans="1:19" s="13" customFormat="1" ht="14.5" hidden="1" x14ac:dyDescent="0.35">
      <c r="A40" s="14" t="s">
        <v>69</v>
      </c>
      <c r="B40" s="10" t="s">
        <v>41</v>
      </c>
      <c r="C40" s="58" t="s">
        <v>70</v>
      </c>
      <c r="D40" s="8" t="s">
        <v>71</v>
      </c>
      <c r="E40" s="8">
        <v>6502</v>
      </c>
      <c r="F40" s="8">
        <v>17.257999999999999</v>
      </c>
      <c r="G40" s="75" t="s">
        <v>68</v>
      </c>
      <c r="H40" s="33"/>
      <c r="I40" s="33"/>
      <c r="J40" s="33"/>
      <c r="K40" s="33"/>
      <c r="L40" s="33"/>
      <c r="M40" s="33"/>
      <c r="N40" s="33">
        <v>1</v>
      </c>
      <c r="O40" s="33"/>
      <c r="P40" s="33"/>
      <c r="Q40" s="33"/>
      <c r="R40" s="33"/>
      <c r="S40" s="52">
        <f t="shared" si="0"/>
        <v>0</v>
      </c>
    </row>
    <row r="41" spans="1:19" s="35" customFormat="1" ht="14.5" hidden="1" x14ac:dyDescent="0.35">
      <c r="A41" s="24" t="s">
        <v>72</v>
      </c>
      <c r="B41" s="10" t="s">
        <v>36</v>
      </c>
      <c r="C41" s="58" t="s">
        <v>73</v>
      </c>
      <c r="D41" s="8" t="s">
        <v>74</v>
      </c>
      <c r="E41" s="8">
        <v>6503</v>
      </c>
      <c r="F41" s="8">
        <v>17.277999999999999</v>
      </c>
      <c r="G41" s="75" t="s">
        <v>68</v>
      </c>
      <c r="H41" s="32"/>
      <c r="I41" s="32"/>
      <c r="J41" s="32"/>
      <c r="K41" s="32"/>
      <c r="L41" s="32"/>
      <c r="M41" s="32"/>
      <c r="N41" s="32">
        <v>114666</v>
      </c>
      <c r="O41" s="32"/>
      <c r="P41" s="32"/>
      <c r="Q41" s="32"/>
      <c r="R41" s="32"/>
      <c r="S41" s="52">
        <f t="shared" si="0"/>
        <v>0</v>
      </c>
    </row>
    <row r="42" spans="1:19" s="35" customFormat="1" ht="14.5" hidden="1" x14ac:dyDescent="0.35">
      <c r="A42" s="24" t="s">
        <v>72</v>
      </c>
      <c r="B42" s="10" t="s">
        <v>41</v>
      </c>
      <c r="C42" s="58" t="s">
        <v>73</v>
      </c>
      <c r="D42" s="8" t="s">
        <v>74</v>
      </c>
      <c r="E42" s="8">
        <v>6503</v>
      </c>
      <c r="F42" s="8">
        <v>17.277999999999999</v>
      </c>
      <c r="G42" s="75" t="s">
        <v>68</v>
      </c>
      <c r="H42" s="32"/>
      <c r="I42" s="32"/>
      <c r="J42" s="32"/>
      <c r="K42" s="32"/>
      <c r="L42" s="32"/>
      <c r="M42" s="32"/>
      <c r="N42" s="32">
        <v>1</v>
      </c>
      <c r="O42" s="32"/>
      <c r="P42" s="32"/>
      <c r="Q42" s="32"/>
      <c r="R42" s="32"/>
      <c r="S42" s="52">
        <f t="shared" si="0"/>
        <v>0</v>
      </c>
    </row>
    <row r="43" spans="1:19" s="35" customFormat="1" ht="15.5" hidden="1" x14ac:dyDescent="0.35">
      <c r="A43" s="24"/>
      <c r="B43" s="10"/>
      <c r="C43" s="8"/>
      <c r="D43" s="42"/>
      <c r="E43" s="42"/>
      <c r="F43" s="8"/>
      <c r="G43" s="54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52">
        <f t="shared" si="0"/>
        <v>0</v>
      </c>
    </row>
    <row r="44" spans="1:19" s="35" customFormat="1" ht="14.5" hidden="1" x14ac:dyDescent="0.35">
      <c r="A44" s="14" t="s">
        <v>69</v>
      </c>
      <c r="B44" s="10" t="s">
        <v>36</v>
      </c>
      <c r="C44" s="58" t="s">
        <v>75</v>
      </c>
      <c r="D44" s="8" t="s">
        <v>71</v>
      </c>
      <c r="E44" s="8">
        <v>6502</v>
      </c>
      <c r="F44" s="8">
        <v>17.257999999999999</v>
      </c>
      <c r="G44" s="75" t="s">
        <v>68</v>
      </c>
      <c r="H44" s="32"/>
      <c r="I44" s="32"/>
      <c r="J44" s="32"/>
      <c r="K44" s="32"/>
      <c r="L44" s="32"/>
      <c r="M44" s="32"/>
      <c r="N44" s="32"/>
      <c r="O44" s="32"/>
      <c r="P44" s="32">
        <v>297247</v>
      </c>
      <c r="Q44" s="32"/>
      <c r="R44" s="32"/>
      <c r="S44" s="52">
        <f>P44</f>
        <v>297247</v>
      </c>
    </row>
    <row r="45" spans="1:19" s="35" customFormat="1" ht="14.5" hidden="1" x14ac:dyDescent="0.35">
      <c r="A45" s="14" t="s">
        <v>69</v>
      </c>
      <c r="B45" s="10" t="s">
        <v>41</v>
      </c>
      <c r="C45" s="58" t="s">
        <v>75</v>
      </c>
      <c r="D45" s="8" t="s">
        <v>71</v>
      </c>
      <c r="E45" s="8">
        <v>6502</v>
      </c>
      <c r="F45" s="8">
        <v>17.257999999999999</v>
      </c>
      <c r="G45" s="75" t="s">
        <v>68</v>
      </c>
      <c r="H45" s="32"/>
      <c r="I45" s="32"/>
      <c r="J45" s="32"/>
      <c r="K45" s="32"/>
      <c r="L45" s="32"/>
      <c r="M45" s="32"/>
      <c r="N45" s="32"/>
      <c r="O45" s="32"/>
      <c r="P45" s="32">
        <v>1</v>
      </c>
      <c r="Q45" s="32"/>
      <c r="R45" s="32"/>
      <c r="S45" s="52">
        <f>P45</f>
        <v>1</v>
      </c>
    </row>
    <row r="46" spans="1:19" s="35" customFormat="1" ht="14.5" hidden="1" x14ac:dyDescent="0.35">
      <c r="A46" s="24" t="s">
        <v>72</v>
      </c>
      <c r="B46" s="10" t="s">
        <v>36</v>
      </c>
      <c r="C46" s="58" t="s">
        <v>76</v>
      </c>
      <c r="D46" s="8" t="s">
        <v>74</v>
      </c>
      <c r="E46" s="8">
        <v>6503</v>
      </c>
      <c r="F46" s="8">
        <v>17.277999999999999</v>
      </c>
      <c r="G46" s="75" t="s">
        <v>68</v>
      </c>
      <c r="H46" s="32"/>
      <c r="I46" s="32"/>
      <c r="J46" s="32"/>
      <c r="K46" s="32"/>
      <c r="L46" s="32"/>
      <c r="M46" s="32"/>
      <c r="N46" s="32"/>
      <c r="O46" s="32"/>
      <c r="P46" s="32">
        <v>422539</v>
      </c>
      <c r="Q46" s="32"/>
      <c r="R46" s="32"/>
      <c r="S46" s="52">
        <f t="shared" ref="S46:S47" si="1">P46</f>
        <v>422539</v>
      </c>
    </row>
    <row r="47" spans="1:19" s="35" customFormat="1" ht="14.5" hidden="1" x14ac:dyDescent="0.35">
      <c r="A47" s="24" t="s">
        <v>72</v>
      </c>
      <c r="B47" s="10" t="s">
        <v>41</v>
      </c>
      <c r="C47" s="58" t="s">
        <v>76</v>
      </c>
      <c r="D47" s="8" t="s">
        <v>74</v>
      </c>
      <c r="E47" s="8">
        <v>6503</v>
      </c>
      <c r="F47" s="8">
        <v>17.277999999999999</v>
      </c>
      <c r="G47" s="75" t="s">
        <v>68</v>
      </c>
      <c r="H47" s="32"/>
      <c r="I47" s="32"/>
      <c r="J47" s="32"/>
      <c r="K47" s="32"/>
      <c r="L47" s="32"/>
      <c r="M47" s="32"/>
      <c r="N47" s="32"/>
      <c r="O47" s="32"/>
      <c r="P47" s="32">
        <v>1</v>
      </c>
      <c r="Q47" s="32"/>
      <c r="R47" s="32"/>
      <c r="S47" s="52">
        <f t="shared" si="1"/>
        <v>1</v>
      </c>
    </row>
    <row r="48" spans="1:19" s="35" customFormat="1" ht="15.5" hidden="1" x14ac:dyDescent="0.35">
      <c r="A48" s="24"/>
      <c r="B48" s="10"/>
      <c r="C48" s="8"/>
      <c r="D48" s="42"/>
      <c r="E48" s="49"/>
      <c r="F48" s="8"/>
      <c r="G48" s="54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52">
        <f t="shared" si="0"/>
        <v>0</v>
      </c>
    </row>
    <row r="49" spans="1:19" s="13" customFormat="1" ht="14.5" hidden="1" x14ac:dyDescent="0.35">
      <c r="A49" s="24"/>
      <c r="B49" s="10"/>
      <c r="C49" s="43"/>
      <c r="D49" s="8"/>
      <c r="E49" s="10"/>
      <c r="F49" s="8"/>
      <c r="G49" s="8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52">
        <f t="shared" si="0"/>
        <v>0</v>
      </c>
    </row>
    <row r="50" spans="1:19" s="13" customFormat="1" ht="14.5" hidden="1" x14ac:dyDescent="0.35">
      <c r="A50" s="24"/>
      <c r="B50" s="10"/>
      <c r="C50" s="43"/>
      <c r="D50" s="8"/>
      <c r="E50" s="10"/>
      <c r="F50" s="8"/>
      <c r="G50" s="8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52"/>
    </row>
    <row r="51" spans="1:19" s="13" customFormat="1" ht="15.5" hidden="1" x14ac:dyDescent="0.35">
      <c r="A51" s="24"/>
      <c r="B51" s="10"/>
      <c r="C51" s="8"/>
      <c r="D51" s="42"/>
      <c r="E51" s="10"/>
      <c r="F51" s="10"/>
      <c r="G51" s="10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52"/>
    </row>
    <row r="52" spans="1:19" s="13" customFormat="1" ht="14.5" hidden="1" x14ac:dyDescent="0.35">
      <c r="A52" s="24"/>
      <c r="B52" s="34"/>
      <c r="C52" s="31"/>
      <c r="D52" s="8"/>
      <c r="E52" s="10"/>
      <c r="F52" s="8"/>
      <c r="G52" s="8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52"/>
    </row>
    <row r="53" spans="1:19" s="13" customFormat="1" ht="14.15" customHeight="1" x14ac:dyDescent="0.35">
      <c r="A53" s="24"/>
      <c r="B53" s="10"/>
      <c r="C53" s="31"/>
      <c r="D53" s="8"/>
      <c r="E53" s="10"/>
      <c r="F53" s="8"/>
      <c r="G53" s="8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52"/>
    </row>
    <row r="54" spans="1:19" s="13" customFormat="1" ht="14.5" x14ac:dyDescent="0.35">
      <c r="A54" s="24"/>
      <c r="B54" s="10"/>
      <c r="C54" s="31"/>
      <c r="D54" s="8"/>
      <c r="E54" s="10"/>
      <c r="F54" s="8"/>
      <c r="G54" s="8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52"/>
    </row>
    <row r="55" spans="1:19" s="13" customFormat="1" ht="14.5" hidden="1" x14ac:dyDescent="0.35">
      <c r="A55" s="21" t="s">
        <v>21</v>
      </c>
      <c r="B55" s="10"/>
      <c r="C55" s="8"/>
      <c r="D55" s="8"/>
      <c r="E55" s="10"/>
      <c r="F55" s="8"/>
      <c r="G55" s="8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52"/>
    </row>
    <row r="56" spans="1:19" s="13" customFormat="1" ht="14.5" hidden="1" x14ac:dyDescent="0.35">
      <c r="A56" s="8" t="s">
        <v>77</v>
      </c>
      <c r="B56" s="10"/>
      <c r="C56" s="8"/>
      <c r="D56" s="8"/>
      <c r="E56" s="10"/>
      <c r="F56" s="8"/>
      <c r="G56" s="8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52"/>
    </row>
    <row r="57" spans="1:19" s="13" customFormat="1" ht="14.5" hidden="1" x14ac:dyDescent="0.35">
      <c r="A57" s="28" t="s">
        <v>78</v>
      </c>
      <c r="B57" s="10" t="s">
        <v>24</v>
      </c>
      <c r="C57" s="22" t="s">
        <v>79</v>
      </c>
      <c r="D57" s="22" t="s">
        <v>80</v>
      </c>
      <c r="E57" s="25" t="s">
        <v>81</v>
      </c>
      <c r="F57" s="31">
        <v>17.800999999999998</v>
      </c>
      <c r="G57" s="59" t="s">
        <v>82</v>
      </c>
      <c r="H57" s="32"/>
      <c r="I57" s="32"/>
      <c r="J57" s="32">
        <v>13143</v>
      </c>
      <c r="K57" s="32">
        <v>1689.2512799999986</v>
      </c>
      <c r="L57" s="32"/>
      <c r="M57" s="32"/>
      <c r="N57" s="32"/>
      <c r="O57" s="32"/>
      <c r="P57" s="32"/>
      <c r="Q57" s="32"/>
      <c r="R57" s="32"/>
      <c r="S57" s="52">
        <f>SUM(J57:K57)</f>
        <v>14832.251279999999</v>
      </c>
    </row>
    <row r="58" spans="1:19" s="13" customFormat="1" ht="14.5" hidden="1" x14ac:dyDescent="0.35">
      <c r="A58" s="28"/>
      <c r="B58" s="10"/>
      <c r="C58" s="22"/>
      <c r="D58" s="22"/>
      <c r="E58" s="25"/>
      <c r="F58" s="31"/>
      <c r="G58" s="53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52"/>
    </row>
    <row r="59" spans="1:19" s="13" customFormat="1" ht="14.5" hidden="1" x14ac:dyDescent="0.35">
      <c r="A59" s="24"/>
      <c r="B59" s="10"/>
      <c r="C59" s="27"/>
      <c r="D59" s="27"/>
      <c r="E59" s="27"/>
      <c r="F59" s="10"/>
      <c r="G59" s="10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52"/>
    </row>
    <row r="60" spans="1:19" s="13" customFormat="1" ht="14.5" hidden="1" x14ac:dyDescent="0.35">
      <c r="A60" s="12"/>
      <c r="B60" s="12"/>
      <c r="C60" s="12"/>
      <c r="D60" s="7"/>
      <c r="E60" s="7"/>
      <c r="F60" s="7"/>
      <c r="G60" s="7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52"/>
    </row>
    <row r="61" spans="1:19" s="13" customFormat="1" ht="14.5" x14ac:dyDescent="0.35">
      <c r="A61" s="14" t="s">
        <v>83</v>
      </c>
      <c r="B61" s="14"/>
      <c r="C61" s="16"/>
      <c r="D61" s="16"/>
      <c r="E61" s="16"/>
      <c r="F61" s="16"/>
      <c r="G61" s="16"/>
      <c r="H61" s="33">
        <f>SUM(H21:H60)</f>
        <v>297216.74</v>
      </c>
      <c r="I61" s="33">
        <f>SUM(I22:I60)</f>
        <v>0</v>
      </c>
      <c r="J61" s="33">
        <f>SUM(J56:J58)</f>
        <v>13143</v>
      </c>
      <c r="K61" s="33">
        <f>SUM(K55:K58)</f>
        <v>1689.2512799999986</v>
      </c>
      <c r="L61" s="33">
        <f>SUM(L7:L9)</f>
        <v>426309.83</v>
      </c>
      <c r="M61" s="33">
        <f>SUM(M7:M9)</f>
        <v>95000</v>
      </c>
      <c r="N61" s="33">
        <f>SUM(N35:N46)</f>
        <v>585976</v>
      </c>
      <c r="O61" s="33">
        <f>SUM(O15:O50)</f>
        <v>160772.89000000001</v>
      </c>
      <c r="P61" s="33">
        <f>SUM(P43:P49)</f>
        <v>719788</v>
      </c>
      <c r="Q61" s="33">
        <f>SUM(Q19:Q53)</f>
        <v>16630.650000000001</v>
      </c>
      <c r="R61" s="33">
        <f>SUM(R14:R53)</f>
        <v>7117.98</v>
      </c>
      <c r="S61" s="52"/>
    </row>
    <row r="62" spans="1:19" s="13" customFormat="1" ht="14.5" x14ac:dyDescent="0.35">
      <c r="A62" s="44"/>
      <c r="B62" s="44"/>
      <c r="C62" s="17"/>
      <c r="D62" s="17"/>
      <c r="E62" s="17"/>
      <c r="F62" s="17"/>
      <c r="G62" s="17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9"/>
    </row>
    <row r="63" spans="1:19" s="13" customFormat="1" ht="14.5" x14ac:dyDescent="0.35">
      <c r="A63" s="35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</row>
    <row r="64" spans="1:19" s="13" customFormat="1" ht="14.5" x14ac:dyDescent="0.35">
      <c r="A64" s="35" t="s">
        <v>84</v>
      </c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</row>
    <row r="65" spans="1:18" s="13" customFormat="1" ht="14.5" hidden="1" x14ac:dyDescent="0.35">
      <c r="A65" s="35" t="s">
        <v>85</v>
      </c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</row>
    <row r="66" spans="1:18" s="13" customFormat="1" ht="14.5" hidden="1" x14ac:dyDescent="0.35">
      <c r="A66" s="35" t="s">
        <v>86</v>
      </c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</row>
    <row r="67" spans="1:18" ht="14.5" hidden="1" x14ac:dyDescent="0.35">
      <c r="A67" s="35" t="s">
        <v>87</v>
      </c>
    </row>
    <row r="68" spans="1:18" ht="14.5" hidden="1" x14ac:dyDescent="0.35">
      <c r="A68" s="44" t="s">
        <v>88</v>
      </c>
    </row>
    <row r="69" spans="1:18" ht="14.5" hidden="1" x14ac:dyDescent="0.35">
      <c r="A69" s="35" t="s">
        <v>89</v>
      </c>
    </row>
    <row r="70" spans="1:18" ht="14.5" hidden="1" x14ac:dyDescent="0.35">
      <c r="A70" s="44" t="s">
        <v>88</v>
      </c>
    </row>
    <row r="71" spans="1:18" ht="14.5" hidden="1" x14ac:dyDescent="0.35">
      <c r="A71" s="35" t="s">
        <v>90</v>
      </c>
    </row>
    <row r="72" spans="1:18" ht="14.5" hidden="1" x14ac:dyDescent="0.35">
      <c r="A72" s="44" t="s">
        <v>91</v>
      </c>
    </row>
    <row r="73" spans="1:18" ht="14.5" hidden="1" x14ac:dyDescent="0.35">
      <c r="A73" s="35" t="s">
        <v>92</v>
      </c>
    </row>
    <row r="74" spans="1:18" ht="14.5" hidden="1" x14ac:dyDescent="0.35">
      <c r="A74" s="44" t="s">
        <v>93</v>
      </c>
    </row>
    <row r="75" spans="1:18" ht="14.5" hidden="1" x14ac:dyDescent="0.35">
      <c r="A75" s="35" t="s">
        <v>94</v>
      </c>
    </row>
    <row r="76" spans="1:18" ht="14.5" hidden="1" x14ac:dyDescent="0.35">
      <c r="A76" s="44" t="s">
        <v>95</v>
      </c>
    </row>
    <row r="77" spans="1:18" ht="14.5" hidden="1" x14ac:dyDescent="0.35">
      <c r="A77" s="35" t="s">
        <v>96</v>
      </c>
    </row>
    <row r="78" spans="1:18" ht="14.5" hidden="1" x14ac:dyDescent="0.35">
      <c r="A78" s="44" t="s">
        <v>97</v>
      </c>
    </row>
    <row r="79" spans="1:18" ht="14.5" hidden="1" x14ac:dyDescent="0.35">
      <c r="A79" s="35" t="s">
        <v>98</v>
      </c>
    </row>
    <row r="80" spans="1:18" ht="14.5" hidden="1" x14ac:dyDescent="0.35">
      <c r="A80" s="44" t="s">
        <v>95</v>
      </c>
    </row>
    <row r="81" spans="1:1" ht="14.5" hidden="1" x14ac:dyDescent="0.35">
      <c r="A81" s="35" t="s">
        <v>99</v>
      </c>
    </row>
    <row r="82" spans="1:1" ht="14.5" hidden="1" x14ac:dyDescent="0.35">
      <c r="A82" s="44" t="s">
        <v>100</v>
      </c>
    </row>
    <row r="83" spans="1:1" ht="14.5" x14ac:dyDescent="0.35">
      <c r="A83" s="35" t="s">
        <v>109</v>
      </c>
    </row>
    <row r="84" spans="1:1" ht="14.5" x14ac:dyDescent="0.35">
      <c r="A84" s="44" t="s">
        <v>100</v>
      </c>
    </row>
    <row r="92" spans="1:1" ht="14.5" x14ac:dyDescent="0.35">
      <c r="A92" s="13" t="s">
        <v>101</v>
      </c>
    </row>
    <row r="93" spans="1:1" ht="14.5" x14ac:dyDescent="0.35">
      <c r="A93" s="13" t="s">
        <v>102</v>
      </c>
    </row>
    <row r="94" spans="1:1" ht="14.5" x14ac:dyDescent="0.35">
      <c r="A94" s="13" t="s">
        <v>103</v>
      </c>
    </row>
    <row r="95" spans="1:1" ht="14.5" x14ac:dyDescent="0.35">
      <c r="A95" s="13" t="s">
        <v>104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3eaa8c69a197245a002e3ef1999eb42d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9918fa709a77541c7a733ebd3538a2f4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18644E-93C2-46C0-8D0C-ADA56AA81B53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B52FE0-8B89-4524-A5E5-976FCA0DAF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2025-12-26T13:30:16Z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