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CC9C4044-5D9B-4ADE-B3D7-50E772A49157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3" i="2" l="1"/>
  <c r="S52" i="2"/>
  <c r="R52" i="2"/>
  <c r="T42" i="2"/>
  <c r="T41" i="2"/>
  <c r="T40" i="2"/>
  <c r="Q51" i="2"/>
  <c r="T17" i="2"/>
  <c r="T18" i="2"/>
  <c r="T16" i="2"/>
  <c r="T15" i="2"/>
  <c r="P52" i="2"/>
  <c r="T36" i="2"/>
  <c r="T38" i="2"/>
  <c r="O37" i="2"/>
  <c r="T37" i="2" s="1"/>
  <c r="O35" i="2"/>
  <c r="T35" i="2" s="1"/>
  <c r="N52" i="2"/>
  <c r="T9" i="2"/>
  <c r="T10" i="2"/>
  <c r="T11" i="2"/>
  <c r="T12" i="2"/>
  <c r="T13" i="2"/>
  <c r="T8" i="2"/>
  <c r="T29" i="2"/>
  <c r="M52" i="2"/>
  <c r="T30" i="2"/>
  <c r="L52" i="2"/>
  <c r="K52" i="2"/>
  <c r="T47" i="2"/>
  <c r="J52" i="2"/>
  <c r="H22" i="2"/>
  <c r="T39" i="2"/>
  <c r="I52" i="2"/>
  <c r="O52" i="2" l="1"/>
  <c r="H52" i="2"/>
</calcChain>
</file>

<file path=xl/sharedStrings.xml><?xml version="1.0" encoding="utf-8"?>
<sst xmlns="http://schemas.openxmlformats.org/spreadsheetml/2006/main" count="190" uniqueCount="116">
  <si>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</si>
  <si>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</si>
  <si>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</si>
  <si>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</si>
  <si>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</si>
  <si>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</si>
  <si>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</si>
  <si>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</si>
  <si>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</si>
  <si>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</si>
  <si>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</si>
  <si>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</si>
  <si>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</si>
  <si>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</si>
  <si>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</si>
  <si>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</si>
  <si>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</si>
  <si>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</si>
  <si>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</si>
  <si>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</si>
  <si>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</si>
  <si>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</si>
  <si>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</si>
  <si>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</si>
  <si>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</si>
  <si>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</si>
  <si>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</si>
  <si>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</si>
  <si>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</si>
  <si>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</si>
  <si>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</si>
  <si>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</si>
  <si>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</si>
  <si>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</si>
  <si>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</si>
  <si>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</si>
  <si>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</si>
  <si>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</si>
  <si>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</si>
  <si>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</si>
  <si>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</si>
  <si>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</si>
  <si>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</si>
  <si>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</si>
  <si>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</si>
  <si>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</si>
  <si>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</si>
  <si>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</si>
  <si>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</si>
  <si>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</si>
  <si>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</si>
  <si>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</si>
  <si>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</si>
  <si>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</si>
  <si>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</si>
  <si>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</si>
  <si>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</si>
  <si>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</si>
  <si>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</si>
  <si>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</si>
  <si>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</si>
  <si>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</si>
  <si>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</si>
  <si>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</si>
  <si>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</si>
  <si>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</si>
  <si>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</si>
  <si>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</si>
  <si>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</si>
  <si>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</si>
  <si>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</si>
  <si>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</si>
  <si>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</si>
  <si>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</si>
  <si>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</si>
  <si>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</si>
  <si>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</si>
  <si>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</si>
  <si>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</si>
  <si>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</si>
  <si>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</si>
  <si>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</si>
  <si>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</si>
  <si>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</si>
  <si>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</si>
  <si>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</si>
  <si>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</si>
  <si>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</si>
  <si>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</si>
  <si>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</si>
  <si>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</si>
  <si>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</si>
  <si>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</si>
  <si>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</si>
  <si>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</si>
  <si>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</si>
  <si>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</si>
  <si>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</si>
  <si>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</si>
  <si>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</si>
  <si>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</si>
  <si>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</si>
  <si>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</si>
  <si>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</si>
  <si>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</si>
  <si>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VENDOR CUSTOMER CODE</t>
  </si>
  <si>
    <t>VC6000181727</t>
  </si>
  <si>
    <t>UEI #</t>
  </si>
  <si>
    <t>KYRATTDFFL33</t>
  </si>
  <si>
    <t>BUDGET #10 FY26</t>
  </si>
  <si>
    <t>TO ADD DTA WPP FUNDS</t>
  </si>
  <si>
    <t>BUDGET #10 FY26 JAN 20 2026</t>
  </si>
  <si>
    <t>DTA WPP</t>
  </si>
  <si>
    <t>SPSS2026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</si>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</sst>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4" xfId="0" applyFont="1" applyBorder="1"/>
    <xf numFmtId="0" fontId="12" fillId="3" borderId="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6"/>
  <sheetViews>
    <sheetView tabSelected="1" topLeftCell="A5" zoomScale="120" zoomScaleNormal="120" workbookViewId="0">
      <selection activeCell="R5" sqref="R1:R1048576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21.453125" style="2" hidden="1" customWidth="1"/>
    <col min="9" max="12" width="14.1796875" style="2" hidden="1" customWidth="1"/>
    <col min="13" max="13" width="12.81640625" style="2" hidden="1" customWidth="1"/>
    <col min="14" max="14" width="19.54296875" style="2" hidden="1" customWidth="1"/>
    <col min="15" max="18" width="18.81640625" style="2" hidden="1" customWidth="1"/>
    <col min="19" max="19" width="18.81640625" style="2" customWidth="1"/>
    <col min="20" max="20" width="14.453125" style="3" hidden="1" customWidth="1"/>
    <col min="21" max="21" width="14" style="3" bestFit="1" customWidth="1"/>
    <col min="22" max="16384" width="9.1796875" style="3"/>
  </cols>
  <sheetData>
    <row r="1" spans="1:21" ht="20.5" x14ac:dyDescent="0.45">
      <c r="A1" s="3" t="s">
        <v>0</v>
      </c>
      <c r="B1" s="87" t="s">
        <v>1</v>
      </c>
      <c r="C1" s="88"/>
      <c r="D1" s="88"/>
      <c r="E1" s="88"/>
      <c r="F1" s="88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1" ht="20.5" x14ac:dyDescent="0.45">
      <c r="A2" s="29"/>
      <c r="B2" s="84"/>
      <c r="C2" s="84"/>
      <c r="D2" s="84"/>
      <c r="E2" s="6"/>
      <c r="F2" s="6"/>
      <c r="G2" s="6"/>
      <c r="T2" s="2"/>
    </row>
    <row r="3" spans="1:21" ht="20.5" x14ac:dyDescent="0.45">
      <c r="A3" s="4" t="s">
        <v>2</v>
      </c>
      <c r="B3" s="48"/>
      <c r="C3" s="1"/>
      <c r="T3" s="2"/>
    </row>
    <row r="4" spans="1:21" ht="21" thickBot="1" x14ac:dyDescent="0.5">
      <c r="A4" s="4"/>
      <c r="B4" s="5"/>
      <c r="C4" s="1"/>
    </row>
    <row r="5" spans="1:21" s="8" customFormat="1" ht="37.5" customHeight="1" thickBot="1" x14ac:dyDescent="0.4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4" t="s">
        <v>8</v>
      </c>
      <c r="H5" s="24" t="s">
        <v>9</v>
      </c>
      <c r="I5" s="54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  <c r="R5" s="76" t="s">
        <v>19</v>
      </c>
      <c r="S5" s="76" t="s">
        <v>109</v>
      </c>
      <c r="T5" s="7" t="s">
        <v>20</v>
      </c>
    </row>
    <row r="6" spans="1:21" s="13" customFormat="1" ht="24.65" hidden="1" customHeight="1" x14ac:dyDescent="0.35">
      <c r="A6" s="21" t="s">
        <v>21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22"/>
    </row>
    <row r="7" spans="1:21" s="13" customFormat="1" ht="24.65" hidden="1" customHeight="1" x14ac:dyDescent="0.35">
      <c r="A7" s="9" t="s">
        <v>22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/>
    </row>
    <row r="8" spans="1:21" s="13" customFormat="1" ht="14.5" hidden="1" x14ac:dyDescent="0.35">
      <c r="A8" s="61" t="s">
        <v>23</v>
      </c>
      <c r="B8" s="9" t="s">
        <v>24</v>
      </c>
      <c r="C8" s="62" t="s">
        <v>25</v>
      </c>
      <c r="D8" s="63" t="s">
        <v>26</v>
      </c>
      <c r="E8" s="63">
        <v>6501</v>
      </c>
      <c r="F8" s="9">
        <v>17.259</v>
      </c>
      <c r="G8" s="64" t="s">
        <v>27</v>
      </c>
      <c r="H8" s="49"/>
      <c r="I8" s="49"/>
      <c r="J8" s="49"/>
      <c r="K8" s="49"/>
      <c r="L8" s="49"/>
      <c r="M8" s="49"/>
      <c r="N8" s="49">
        <v>1253816</v>
      </c>
      <c r="O8" s="49"/>
      <c r="P8" s="49"/>
      <c r="Q8" s="49"/>
      <c r="R8" s="49"/>
      <c r="S8" s="49"/>
      <c r="T8" s="10">
        <f>N8</f>
        <v>1253816</v>
      </c>
    </row>
    <row r="9" spans="1:21" s="13" customFormat="1" ht="14.5" hidden="1" x14ac:dyDescent="0.35">
      <c r="A9" s="61" t="s">
        <v>23</v>
      </c>
      <c r="B9" s="9" t="s">
        <v>28</v>
      </c>
      <c r="C9" s="62" t="s">
        <v>25</v>
      </c>
      <c r="D9" s="63" t="s">
        <v>26</v>
      </c>
      <c r="E9" s="63">
        <v>6501</v>
      </c>
      <c r="F9" s="9">
        <v>17.259</v>
      </c>
      <c r="G9" s="64" t="s">
        <v>27</v>
      </c>
      <c r="H9" s="49"/>
      <c r="I9" s="49"/>
      <c r="J9" s="49"/>
      <c r="K9" s="49"/>
      <c r="L9" s="49"/>
      <c r="M9" s="49"/>
      <c r="N9" s="49">
        <v>1</v>
      </c>
      <c r="O9" s="49"/>
      <c r="P9" s="49"/>
      <c r="Q9" s="49"/>
      <c r="R9" s="49"/>
      <c r="S9" s="49"/>
      <c r="T9" s="10">
        <f t="shared" ref="T9:T13" si="0">N9</f>
        <v>1</v>
      </c>
    </row>
    <row r="10" spans="1:21" s="13" customFormat="1" ht="14.5" hidden="1" x14ac:dyDescent="0.35">
      <c r="A10" s="14" t="s">
        <v>29</v>
      </c>
      <c r="B10" s="9" t="s">
        <v>24</v>
      </c>
      <c r="C10" s="62" t="s">
        <v>30</v>
      </c>
      <c r="D10" s="9" t="s">
        <v>31</v>
      </c>
      <c r="E10" s="9">
        <v>6502</v>
      </c>
      <c r="F10" s="9">
        <v>17.257999999999999</v>
      </c>
      <c r="G10" s="64" t="s">
        <v>27</v>
      </c>
      <c r="H10" s="49"/>
      <c r="I10" s="49"/>
      <c r="J10" s="49"/>
      <c r="K10" s="49"/>
      <c r="L10" s="49"/>
      <c r="M10" s="49"/>
      <c r="N10" s="49">
        <v>204841</v>
      </c>
      <c r="O10" s="49"/>
      <c r="P10" s="49"/>
      <c r="Q10" s="49"/>
      <c r="R10" s="49"/>
      <c r="S10" s="49"/>
      <c r="T10" s="10">
        <f t="shared" si="0"/>
        <v>204841</v>
      </c>
    </row>
    <row r="11" spans="1:21" s="13" customFormat="1" ht="14.5" hidden="1" x14ac:dyDescent="0.35">
      <c r="A11" s="14" t="s">
        <v>29</v>
      </c>
      <c r="B11" s="9" t="s">
        <v>28</v>
      </c>
      <c r="C11" s="62" t="s">
        <v>30</v>
      </c>
      <c r="D11" s="9" t="s">
        <v>31</v>
      </c>
      <c r="E11" s="9">
        <v>6502</v>
      </c>
      <c r="F11" s="9">
        <v>17.257999999999999</v>
      </c>
      <c r="G11" s="64" t="s">
        <v>27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10">
        <f t="shared" si="0"/>
        <v>1</v>
      </c>
    </row>
    <row r="12" spans="1:21" s="13" customFormat="1" ht="14.5" hidden="1" x14ac:dyDescent="0.35">
      <c r="A12" s="28" t="s">
        <v>32</v>
      </c>
      <c r="B12" s="9" t="s">
        <v>24</v>
      </c>
      <c r="C12" s="62" t="s">
        <v>33</v>
      </c>
      <c r="D12" s="9" t="s">
        <v>34</v>
      </c>
      <c r="E12" s="9">
        <v>6503</v>
      </c>
      <c r="F12" s="9">
        <v>17.277999999999999</v>
      </c>
      <c r="G12" s="64" t="s">
        <v>27</v>
      </c>
      <c r="H12" s="49"/>
      <c r="I12" s="49"/>
      <c r="J12" s="49"/>
      <c r="K12" s="49"/>
      <c r="L12" s="49"/>
      <c r="M12" s="49"/>
      <c r="N12" s="49">
        <v>222695</v>
      </c>
      <c r="O12" s="49"/>
      <c r="P12" s="49"/>
      <c r="Q12" s="49"/>
      <c r="R12" s="49"/>
      <c r="S12" s="49"/>
      <c r="T12" s="10">
        <f t="shared" si="0"/>
        <v>222695</v>
      </c>
    </row>
    <row r="13" spans="1:21" s="13" customFormat="1" ht="14.5" hidden="1" x14ac:dyDescent="0.35">
      <c r="A13" s="28" t="s">
        <v>32</v>
      </c>
      <c r="B13" s="9" t="s">
        <v>28</v>
      </c>
      <c r="C13" s="62" t="s">
        <v>33</v>
      </c>
      <c r="D13" s="9" t="s">
        <v>34</v>
      </c>
      <c r="E13" s="9">
        <v>6503</v>
      </c>
      <c r="F13" s="9">
        <v>17.277999999999999</v>
      </c>
      <c r="G13" s="64" t="s">
        <v>27</v>
      </c>
      <c r="H13" s="49"/>
      <c r="I13" s="49"/>
      <c r="J13" s="49"/>
      <c r="K13" s="49"/>
      <c r="L13" s="49"/>
      <c r="M13" s="49"/>
      <c r="N13" s="49">
        <v>1</v>
      </c>
      <c r="O13" s="49"/>
      <c r="P13" s="49"/>
      <c r="Q13" s="49"/>
      <c r="R13" s="49"/>
      <c r="S13" s="49"/>
      <c r="T13" s="10">
        <f t="shared" si="0"/>
        <v>1</v>
      </c>
    </row>
    <row r="14" spans="1:21" s="13" customFormat="1" ht="15.5" hidden="1" x14ac:dyDescent="0.35">
      <c r="A14" s="28"/>
      <c r="B14" s="11"/>
      <c r="C14" s="9"/>
      <c r="D14" s="56"/>
      <c r="E14" s="56"/>
      <c r="F14" s="9"/>
      <c r="G14" s="5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0"/>
    </row>
    <row r="15" spans="1:21" s="13" customFormat="1" ht="14.5" hidden="1" x14ac:dyDescent="0.35">
      <c r="A15" s="14" t="s">
        <v>29</v>
      </c>
      <c r="B15" s="11" t="s">
        <v>24</v>
      </c>
      <c r="C15" s="62" t="s">
        <v>35</v>
      </c>
      <c r="D15" s="9" t="s">
        <v>31</v>
      </c>
      <c r="E15" s="9">
        <v>6502</v>
      </c>
      <c r="F15" s="9">
        <v>17.257999999999999</v>
      </c>
      <c r="G15" s="64" t="s">
        <v>27</v>
      </c>
      <c r="H15" s="49"/>
      <c r="I15" s="49"/>
      <c r="J15" s="49"/>
      <c r="K15" s="49"/>
      <c r="L15" s="49"/>
      <c r="M15" s="49"/>
      <c r="N15" s="49"/>
      <c r="O15" s="49"/>
      <c r="P15" s="49">
        <v>847707</v>
      </c>
      <c r="Q15" s="49"/>
      <c r="R15" s="49"/>
      <c r="S15" s="49"/>
      <c r="T15" s="10">
        <f>P15</f>
        <v>847707</v>
      </c>
      <c r="U15" s="45"/>
    </row>
    <row r="16" spans="1:21" s="13" customFormat="1" ht="14.5" hidden="1" x14ac:dyDescent="0.35">
      <c r="A16" s="14" t="s">
        <v>29</v>
      </c>
      <c r="B16" s="11" t="s">
        <v>28</v>
      </c>
      <c r="C16" s="62" t="s">
        <v>35</v>
      </c>
      <c r="D16" s="9" t="s">
        <v>31</v>
      </c>
      <c r="E16" s="9">
        <v>6502</v>
      </c>
      <c r="F16" s="9">
        <v>17.257999999999999</v>
      </c>
      <c r="G16" s="64" t="s">
        <v>27</v>
      </c>
      <c r="H16" s="49"/>
      <c r="I16" s="49"/>
      <c r="J16" s="49"/>
      <c r="K16" s="49"/>
      <c r="L16" s="49"/>
      <c r="M16" s="49"/>
      <c r="N16" s="49"/>
      <c r="O16" s="49"/>
      <c r="P16" s="49">
        <v>1</v>
      </c>
      <c r="Q16" s="49"/>
      <c r="R16" s="49"/>
      <c r="S16" s="49"/>
      <c r="T16" s="10">
        <f>P16</f>
        <v>1</v>
      </c>
    </row>
    <row r="17" spans="1:21" s="13" customFormat="1" ht="14.5" hidden="1" x14ac:dyDescent="0.35">
      <c r="A17" s="28" t="s">
        <v>32</v>
      </c>
      <c r="B17" s="11" t="s">
        <v>24</v>
      </c>
      <c r="C17" s="62" t="s">
        <v>36</v>
      </c>
      <c r="D17" s="9" t="s">
        <v>34</v>
      </c>
      <c r="E17" s="9">
        <v>6503</v>
      </c>
      <c r="F17" s="9">
        <v>17.277999999999999</v>
      </c>
      <c r="G17" s="64" t="s">
        <v>27</v>
      </c>
      <c r="H17" s="49"/>
      <c r="I17" s="49"/>
      <c r="J17" s="49"/>
      <c r="K17" s="49"/>
      <c r="L17" s="49"/>
      <c r="M17" s="49"/>
      <c r="N17" s="49"/>
      <c r="O17" s="49"/>
      <c r="P17" s="49">
        <v>820621</v>
      </c>
      <c r="Q17" s="49"/>
      <c r="R17" s="49"/>
      <c r="S17" s="49"/>
      <c r="T17" s="10">
        <f t="shared" ref="T17:T18" si="1">P17</f>
        <v>820621</v>
      </c>
    </row>
    <row r="18" spans="1:21" s="13" customFormat="1" ht="14.5" hidden="1" x14ac:dyDescent="0.35">
      <c r="A18" s="28" t="s">
        <v>32</v>
      </c>
      <c r="B18" s="11" t="s">
        <v>28</v>
      </c>
      <c r="C18" s="62" t="s">
        <v>36</v>
      </c>
      <c r="D18" s="9" t="s">
        <v>34</v>
      </c>
      <c r="E18" s="9">
        <v>6503</v>
      </c>
      <c r="F18" s="9">
        <v>17.277999999999999</v>
      </c>
      <c r="G18" s="64" t="s">
        <v>27</v>
      </c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49"/>
      <c r="R18" s="49"/>
      <c r="S18" s="49"/>
      <c r="T18" s="10">
        <f t="shared" si="1"/>
        <v>1</v>
      </c>
    </row>
    <row r="19" spans="1:21" s="13" customFormat="1" ht="14.5" hidden="1" x14ac:dyDescent="0.3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</row>
    <row r="20" spans="1:21" s="13" customFormat="1" ht="14.5" hidden="1" x14ac:dyDescent="0.35">
      <c r="A20" s="21" t="s">
        <v>21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0"/>
    </row>
    <row r="21" spans="1:21" s="13" customFormat="1" ht="14.5" hidden="1" x14ac:dyDescent="0.35">
      <c r="A21" s="9" t="s">
        <v>37</v>
      </c>
      <c r="B21" s="11"/>
      <c r="C21" s="26"/>
      <c r="D21" s="26"/>
      <c r="E21" s="27"/>
      <c r="F21" s="9"/>
      <c r="G21" s="9"/>
      <c r="H21" s="7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0"/>
    </row>
    <row r="22" spans="1:21" s="13" customFormat="1" ht="15.5" hidden="1" x14ac:dyDescent="0.35">
      <c r="A22" s="65" t="s">
        <v>38</v>
      </c>
      <c r="B22" s="67" t="s">
        <v>39</v>
      </c>
      <c r="C22" s="68" t="s">
        <v>40</v>
      </c>
      <c r="D22" s="69" t="s">
        <v>41</v>
      </c>
      <c r="E22" s="69" t="s">
        <v>42</v>
      </c>
      <c r="F22" s="69">
        <v>17.225000000000001</v>
      </c>
      <c r="G22" s="70" t="s">
        <v>43</v>
      </c>
      <c r="H22" s="74">
        <f>1215197.12112884-1</f>
        <v>1215196.1211288399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0"/>
    </row>
    <row r="23" spans="1:21" s="13" customFormat="1" ht="15.5" hidden="1" x14ac:dyDescent="0.35">
      <c r="A23" s="66" t="s">
        <v>38</v>
      </c>
      <c r="B23" s="71" t="s">
        <v>44</v>
      </c>
      <c r="C23" s="72" t="s">
        <v>40</v>
      </c>
      <c r="D23" s="73" t="s">
        <v>41</v>
      </c>
      <c r="E23" s="73" t="s">
        <v>42</v>
      </c>
      <c r="F23" s="73">
        <v>17.225000000000001</v>
      </c>
      <c r="G23" s="70" t="s">
        <v>43</v>
      </c>
      <c r="H23" s="74">
        <v>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55"/>
    </row>
    <row r="24" spans="1:21" s="13" customFormat="1" ht="14.5" hidden="1" x14ac:dyDescent="0.35">
      <c r="A24" s="37"/>
      <c r="B24" s="11"/>
      <c r="C24" s="9"/>
      <c r="D24" s="9"/>
      <c r="E24" s="9"/>
      <c r="F24" s="9"/>
      <c r="G24" s="9"/>
      <c r="H24" s="7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0"/>
      <c r="U24" s="45"/>
    </row>
    <row r="25" spans="1:21" s="13" customFormat="1" ht="14.5" hidden="1" x14ac:dyDescent="0.3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0"/>
    </row>
    <row r="26" spans="1:21" s="13" customFormat="1" ht="14.5" hidden="1" x14ac:dyDescent="0.3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0"/>
    </row>
    <row r="27" spans="1:21" s="13" customFormat="1" ht="14.5" hidden="1" x14ac:dyDescent="0.35">
      <c r="A27" s="21" t="s">
        <v>21</v>
      </c>
      <c r="B27" s="11"/>
      <c r="C27" s="26"/>
      <c r="D27" s="77"/>
      <c r="E27" s="27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0"/>
    </row>
    <row r="28" spans="1:21" s="13" customFormat="1" ht="14.5" hidden="1" x14ac:dyDescent="0.35">
      <c r="A28" s="9" t="s">
        <v>45</v>
      </c>
      <c r="B28" s="11"/>
      <c r="C28" s="26"/>
      <c r="D28" s="77"/>
      <c r="E28" s="27"/>
      <c r="F28" s="9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0"/>
    </row>
    <row r="29" spans="1:21" s="13" customFormat="1" ht="15.5" hidden="1" x14ac:dyDescent="0.35">
      <c r="A29" s="14" t="s">
        <v>46</v>
      </c>
      <c r="B29" s="53" t="s">
        <v>39</v>
      </c>
      <c r="C29" s="56" t="s">
        <v>47</v>
      </c>
      <c r="D29" s="57" t="s">
        <v>48</v>
      </c>
      <c r="E29" s="56" t="s">
        <v>49</v>
      </c>
      <c r="F29" s="56" t="s">
        <v>50</v>
      </c>
      <c r="G29" s="9"/>
      <c r="H29" s="12"/>
      <c r="I29" s="12"/>
      <c r="J29" s="12"/>
      <c r="K29" s="12"/>
      <c r="L29" s="12"/>
      <c r="M29" s="80">
        <v>95000</v>
      </c>
      <c r="N29" s="80"/>
      <c r="O29" s="80"/>
      <c r="P29" s="80"/>
      <c r="Q29" s="80"/>
      <c r="R29" s="80"/>
      <c r="S29" s="80"/>
      <c r="T29" s="10">
        <f>SUM(M29)</f>
        <v>95000</v>
      </c>
    </row>
    <row r="30" spans="1:21" s="13" customFormat="1" ht="14.15" hidden="1" customHeight="1" x14ac:dyDescent="0.35">
      <c r="A30" s="30" t="s">
        <v>51</v>
      </c>
      <c r="B30" s="53" t="s">
        <v>39</v>
      </c>
      <c r="C30" s="9" t="s">
        <v>52</v>
      </c>
      <c r="D30" s="78" t="s">
        <v>53</v>
      </c>
      <c r="E30" s="57" t="s">
        <v>54</v>
      </c>
      <c r="F30" s="11" t="s">
        <v>50</v>
      </c>
      <c r="G30" s="9"/>
      <c r="H30" s="12"/>
      <c r="I30" s="12"/>
      <c r="J30" s="12"/>
      <c r="K30" s="12"/>
      <c r="L30" s="80">
        <v>766063.96484799322</v>
      </c>
      <c r="M30" s="80"/>
      <c r="N30" s="80"/>
      <c r="O30" s="80"/>
      <c r="P30" s="80"/>
      <c r="Q30" s="80"/>
      <c r="R30" s="80"/>
      <c r="S30" s="80"/>
      <c r="T30" s="10">
        <f>L30</f>
        <v>766063.96484799322</v>
      </c>
    </row>
    <row r="31" spans="1:21" s="13" customFormat="1" ht="14.5" hidden="1" x14ac:dyDescent="0.35">
      <c r="A31" s="30"/>
      <c r="B31" s="53"/>
      <c r="C31" s="79"/>
      <c r="D31" s="78"/>
      <c r="E31" s="57"/>
      <c r="F31" s="11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0"/>
    </row>
    <row r="32" spans="1:21" s="13" customFormat="1" ht="14.5" x14ac:dyDescent="0.35">
      <c r="A32" s="34"/>
      <c r="B32" s="11"/>
      <c r="C32" s="9"/>
      <c r="D32" s="69"/>
      <c r="E32" s="9"/>
      <c r="F32" s="11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0"/>
    </row>
    <row r="33" spans="1:20" s="13" customFormat="1" ht="14.5" x14ac:dyDescent="0.35">
      <c r="A33" s="21" t="s">
        <v>21</v>
      </c>
      <c r="B33" s="37"/>
      <c r="C33" s="37"/>
      <c r="D33" s="37"/>
      <c r="E33" s="37"/>
      <c r="F33" s="51"/>
      <c r="G33" s="5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0"/>
    </row>
    <row r="34" spans="1:20" s="13" customFormat="1" ht="14.5" x14ac:dyDescent="0.35">
      <c r="A34" s="9" t="s">
        <v>55</v>
      </c>
      <c r="B34" s="37"/>
      <c r="C34" s="37"/>
      <c r="D34" s="37"/>
      <c r="E34" s="37"/>
      <c r="F34" s="51"/>
      <c r="G34" s="37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</row>
    <row r="35" spans="1:20" s="13" customFormat="1" ht="14.5" hidden="1" x14ac:dyDescent="0.35">
      <c r="A35" s="14" t="s">
        <v>56</v>
      </c>
      <c r="B35" s="11" t="s">
        <v>24</v>
      </c>
      <c r="C35" s="9" t="s">
        <v>57</v>
      </c>
      <c r="D35" s="9" t="s">
        <v>58</v>
      </c>
      <c r="E35" s="9" t="s">
        <v>59</v>
      </c>
      <c r="F35" s="11">
        <v>17.207000000000001</v>
      </c>
      <c r="G35" s="81" t="s">
        <v>60</v>
      </c>
      <c r="H35" s="49"/>
      <c r="I35" s="49"/>
      <c r="J35" s="49"/>
      <c r="K35" s="49"/>
      <c r="L35" s="49"/>
      <c r="M35" s="49"/>
      <c r="N35" s="49"/>
      <c r="O35" s="49">
        <f>1256714.08-1</f>
        <v>1256713.08</v>
      </c>
      <c r="P35" s="49"/>
      <c r="Q35" s="49"/>
      <c r="R35" s="49"/>
      <c r="S35" s="49"/>
      <c r="T35" s="10">
        <f>O35</f>
        <v>1256713.08</v>
      </c>
    </row>
    <row r="36" spans="1:20" s="13" customFormat="1" ht="14.5" hidden="1" x14ac:dyDescent="0.35">
      <c r="A36" s="14" t="s">
        <v>56</v>
      </c>
      <c r="B36" s="11" t="s">
        <v>28</v>
      </c>
      <c r="C36" s="9" t="s">
        <v>57</v>
      </c>
      <c r="D36" s="9" t="s">
        <v>58</v>
      </c>
      <c r="E36" s="9" t="s">
        <v>59</v>
      </c>
      <c r="F36" s="11">
        <v>17.207000000000001</v>
      </c>
      <c r="G36" s="81" t="s">
        <v>60</v>
      </c>
      <c r="H36" s="49"/>
      <c r="I36" s="49"/>
      <c r="J36" s="49"/>
      <c r="K36" s="49"/>
      <c r="L36" s="49"/>
      <c r="M36" s="49"/>
      <c r="N36" s="49"/>
      <c r="O36" s="49">
        <v>1</v>
      </c>
      <c r="P36" s="49"/>
      <c r="Q36" s="49"/>
      <c r="R36" s="49"/>
      <c r="S36" s="49"/>
      <c r="T36" s="10">
        <f t="shared" ref="T36:T38" si="2">O36</f>
        <v>1</v>
      </c>
    </row>
    <row r="37" spans="1:20" s="13" customFormat="1" ht="14.5" hidden="1" x14ac:dyDescent="0.35">
      <c r="A37" s="14" t="s">
        <v>61</v>
      </c>
      <c r="B37" s="11" t="s">
        <v>24</v>
      </c>
      <c r="C37" s="9" t="s">
        <v>57</v>
      </c>
      <c r="D37" s="9" t="s">
        <v>58</v>
      </c>
      <c r="E37" s="9" t="s">
        <v>62</v>
      </c>
      <c r="F37" s="11" t="s">
        <v>63</v>
      </c>
      <c r="G37" s="81" t="s">
        <v>60</v>
      </c>
      <c r="H37" s="49"/>
      <c r="I37" s="49"/>
      <c r="J37" s="49"/>
      <c r="K37" s="49"/>
      <c r="L37" s="49"/>
      <c r="M37" s="49"/>
      <c r="N37" s="49"/>
      <c r="O37" s="49">
        <f>108216.98-1</f>
        <v>108215.98</v>
      </c>
      <c r="P37" s="49"/>
      <c r="Q37" s="49"/>
      <c r="R37" s="49"/>
      <c r="S37" s="49"/>
      <c r="T37" s="10">
        <f t="shared" si="2"/>
        <v>108215.98</v>
      </c>
    </row>
    <row r="38" spans="1:20" s="13" customFormat="1" ht="14.5" hidden="1" x14ac:dyDescent="0.35">
      <c r="A38" s="14" t="s">
        <v>61</v>
      </c>
      <c r="B38" s="11" t="s">
        <v>28</v>
      </c>
      <c r="C38" s="9" t="s">
        <v>57</v>
      </c>
      <c r="D38" s="9" t="s">
        <v>58</v>
      </c>
      <c r="E38" s="9" t="s">
        <v>62</v>
      </c>
      <c r="F38" s="11" t="s">
        <v>63</v>
      </c>
      <c r="G38" s="81" t="s">
        <v>60</v>
      </c>
      <c r="H38" s="49"/>
      <c r="I38" s="49"/>
      <c r="J38" s="49"/>
      <c r="K38" s="49"/>
      <c r="L38" s="49"/>
      <c r="M38" s="49"/>
      <c r="N38" s="49"/>
      <c r="O38" s="49">
        <v>1</v>
      </c>
      <c r="P38" s="49"/>
      <c r="Q38" s="49"/>
      <c r="R38" s="49"/>
      <c r="S38" s="49"/>
      <c r="T38" s="10">
        <f t="shared" si="2"/>
        <v>1</v>
      </c>
    </row>
    <row r="39" spans="1:20" s="13" customFormat="1" ht="15.5" hidden="1" x14ac:dyDescent="0.35">
      <c r="A39" s="59"/>
      <c r="B39" s="11"/>
      <c r="C39" s="60" t="s">
        <v>64</v>
      </c>
      <c r="D39" s="9" t="s">
        <v>65</v>
      </c>
      <c r="E39" s="9" t="s">
        <v>66</v>
      </c>
      <c r="F39" s="9">
        <v>10.561</v>
      </c>
      <c r="G39" s="56" t="s">
        <v>67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10">
        <f>SUM(H39:I39)</f>
        <v>0</v>
      </c>
    </row>
    <row r="40" spans="1:20" s="13" customFormat="1" ht="15.5" hidden="1" x14ac:dyDescent="0.35">
      <c r="A40" s="59" t="s">
        <v>68</v>
      </c>
      <c r="B40" s="11" t="s">
        <v>24</v>
      </c>
      <c r="C40" s="82" t="s">
        <v>69</v>
      </c>
      <c r="D40" s="82" t="s">
        <v>70</v>
      </c>
      <c r="E40" s="9" t="s">
        <v>71</v>
      </c>
      <c r="F40" s="47"/>
      <c r="G40" s="56"/>
      <c r="H40" s="50"/>
      <c r="I40" s="50"/>
      <c r="J40" s="50"/>
      <c r="K40" s="50"/>
      <c r="L40" s="50"/>
      <c r="M40" s="50"/>
      <c r="N40" s="50"/>
      <c r="O40" s="50"/>
      <c r="P40" s="50"/>
      <c r="Q40" s="50">
        <v>21729.95</v>
      </c>
      <c r="R40" s="50"/>
      <c r="S40" s="50"/>
      <c r="T40" s="10">
        <f>Q40</f>
        <v>21729.95</v>
      </c>
    </row>
    <row r="41" spans="1:20" s="13" customFormat="1" ht="15.5" hidden="1" x14ac:dyDescent="0.35">
      <c r="A41" s="59" t="s">
        <v>72</v>
      </c>
      <c r="B41" s="11" t="s">
        <v>24</v>
      </c>
      <c r="C41" s="83" t="s">
        <v>73</v>
      </c>
      <c r="D41" s="83" t="s">
        <v>74</v>
      </c>
      <c r="E41" s="9" t="s">
        <v>75</v>
      </c>
      <c r="F41" s="47"/>
      <c r="G41" s="56"/>
      <c r="H41" s="50"/>
      <c r="I41" s="50"/>
      <c r="J41" s="50"/>
      <c r="K41" s="50"/>
      <c r="L41" s="50"/>
      <c r="M41" s="50"/>
      <c r="N41" s="50"/>
      <c r="O41" s="50"/>
      <c r="P41" s="50"/>
      <c r="Q41" s="50">
        <v>6020</v>
      </c>
      <c r="R41" s="50"/>
      <c r="S41" s="50"/>
      <c r="T41" s="10">
        <f>Q41</f>
        <v>6020</v>
      </c>
    </row>
    <row r="42" spans="1:20" s="13" customFormat="1" ht="14.5" hidden="1" x14ac:dyDescent="0.35">
      <c r="A42" s="59" t="s">
        <v>76</v>
      </c>
      <c r="B42" s="11" t="s">
        <v>24</v>
      </c>
      <c r="C42" s="86" t="s">
        <v>77</v>
      </c>
      <c r="D42" s="86" t="s">
        <v>78</v>
      </c>
      <c r="E42" s="9" t="s">
        <v>79</v>
      </c>
      <c r="F42" s="31"/>
      <c r="G42" s="11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>
        <v>16297.46</v>
      </c>
      <c r="S42" s="50"/>
      <c r="T42" s="10">
        <f>R42</f>
        <v>16297.46</v>
      </c>
    </row>
    <row r="43" spans="1:20" s="13" customFormat="1" ht="14.5" x14ac:dyDescent="0.35">
      <c r="A43" s="59" t="s">
        <v>112</v>
      </c>
      <c r="B43" s="11" t="s">
        <v>24</v>
      </c>
      <c r="C43" s="60" t="s">
        <v>113</v>
      </c>
      <c r="D43" s="9" t="s">
        <v>114</v>
      </c>
      <c r="E43" s="9" t="s">
        <v>115</v>
      </c>
      <c r="F43" s="31"/>
      <c r="G43" s="11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>
        <v>50479.201959654427</v>
      </c>
      <c r="T43" s="10">
        <f>S43</f>
        <v>50479.201959654427</v>
      </c>
    </row>
    <row r="44" spans="1:20" s="13" customFormat="1" ht="14.5" x14ac:dyDescent="0.35">
      <c r="A44" s="89"/>
      <c r="B44" s="11"/>
      <c r="C44" s="90"/>
      <c r="D44" s="90"/>
      <c r="E44" s="47"/>
      <c r="F44" s="31"/>
      <c r="G44" s="11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10"/>
    </row>
    <row r="45" spans="1:20" s="13" customFormat="1" ht="14.5" hidden="1" x14ac:dyDescent="0.35">
      <c r="A45" s="21" t="s">
        <v>21</v>
      </c>
      <c r="B45" s="11"/>
      <c r="C45" s="32"/>
      <c r="D45" s="32"/>
      <c r="E45" s="33"/>
      <c r="F45" s="31"/>
      <c r="G45" s="11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10"/>
    </row>
    <row r="46" spans="1:20" s="13" customFormat="1" ht="14.5" hidden="1" x14ac:dyDescent="0.35">
      <c r="A46" s="9" t="s">
        <v>80</v>
      </c>
      <c r="B46" s="11"/>
      <c r="C46" s="26"/>
      <c r="D46" s="32"/>
      <c r="E46" s="33"/>
      <c r="F46" s="31"/>
      <c r="G46" s="11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10"/>
    </row>
    <row r="47" spans="1:20" s="13" customFormat="1" ht="14.5" hidden="1" x14ac:dyDescent="0.35">
      <c r="A47" s="34" t="s">
        <v>81</v>
      </c>
      <c r="B47" s="11" t="s">
        <v>39</v>
      </c>
      <c r="C47" s="26" t="s">
        <v>82</v>
      </c>
      <c r="D47" s="26" t="s">
        <v>83</v>
      </c>
      <c r="E47" s="27" t="s">
        <v>84</v>
      </c>
      <c r="F47" s="75">
        <v>17.800999999999998</v>
      </c>
      <c r="G47" s="81" t="s">
        <v>85</v>
      </c>
      <c r="H47" s="50"/>
      <c r="I47" s="50"/>
      <c r="J47" s="50">
        <v>54432</v>
      </c>
      <c r="K47" s="50">
        <v>5711</v>
      </c>
      <c r="L47" s="50"/>
      <c r="M47" s="50"/>
      <c r="N47" s="50"/>
      <c r="O47" s="50"/>
      <c r="P47" s="50"/>
      <c r="Q47" s="50"/>
      <c r="R47" s="50"/>
      <c r="S47" s="50"/>
      <c r="T47" s="10">
        <f>SUM(J47:K47)</f>
        <v>60143</v>
      </c>
    </row>
    <row r="48" spans="1:20" s="13" customFormat="1" ht="14.5" hidden="1" x14ac:dyDescent="0.35">
      <c r="A48" s="14"/>
      <c r="B48" s="11"/>
      <c r="C48" s="32"/>
      <c r="D48" s="32"/>
      <c r="E48" s="26"/>
      <c r="F48" s="31"/>
      <c r="G48" s="11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10"/>
    </row>
    <row r="49" spans="1:20" s="13" customFormat="1" ht="14.5" hidden="1" x14ac:dyDescent="0.35">
      <c r="A49" s="37"/>
      <c r="B49" s="11"/>
      <c r="C49" s="9"/>
      <c r="D49" s="9"/>
      <c r="E49" s="9"/>
      <c r="F49" s="9"/>
      <c r="G49" s="47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10"/>
    </row>
    <row r="50" spans="1:20" s="13" customFormat="1" ht="14.5" x14ac:dyDescent="0.35">
      <c r="A50" s="37"/>
      <c r="B50" s="11"/>
      <c r="C50" s="9"/>
      <c r="D50" s="9"/>
      <c r="E50" s="9"/>
      <c r="F50" s="9"/>
      <c r="G50" s="47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10"/>
    </row>
    <row r="51" spans="1:20" s="13" customFormat="1" ht="15" thickBot="1" x14ac:dyDescent="0.4">
      <c r="A51" s="46"/>
      <c r="B51" s="46"/>
      <c r="C51" s="46"/>
      <c r="D51" s="47"/>
      <c r="E51" s="47"/>
      <c r="F51" s="47"/>
      <c r="G51" s="47"/>
      <c r="H51" s="50"/>
      <c r="I51" s="50"/>
      <c r="J51" s="50"/>
      <c r="K51" s="50"/>
      <c r="L51" s="50"/>
      <c r="M51" s="50"/>
      <c r="N51" s="50"/>
      <c r="O51" s="50"/>
      <c r="P51" s="50"/>
      <c r="Q51" s="50">
        <f>SUM(Q40:Q50)</f>
        <v>27749.95</v>
      </c>
      <c r="R51" s="50"/>
      <c r="S51" s="50"/>
      <c r="T51" s="10"/>
    </row>
    <row r="52" spans="1:20" s="8" customFormat="1" ht="15" thickBot="1" x14ac:dyDescent="0.4">
      <c r="A52" s="38" t="s">
        <v>86</v>
      </c>
      <c r="B52" s="39"/>
      <c r="C52" s="40"/>
      <c r="D52" s="40"/>
      <c r="E52" s="40"/>
      <c r="F52" s="40"/>
      <c r="G52" s="40"/>
      <c r="H52" s="52">
        <f>SUM(H6:H51)</f>
        <v>1215197.1211288399</v>
      </c>
      <c r="I52" s="52">
        <f>SUM(I42:I51)</f>
        <v>0</v>
      </c>
      <c r="J52" s="52">
        <f>SUM(J46:J49)</f>
        <v>54432</v>
      </c>
      <c r="K52" s="52">
        <f>SUM(K46:K47)</f>
        <v>5711</v>
      </c>
      <c r="L52" s="52">
        <f>SUM(L28:L31)</f>
        <v>766063.96484799322</v>
      </c>
      <c r="M52" s="52">
        <f>SUM(M27:M50)</f>
        <v>95000</v>
      </c>
      <c r="N52" s="52">
        <f>SUM(N8:N14)</f>
        <v>1681355</v>
      </c>
      <c r="O52" s="52">
        <f>SUM(O34:O49)</f>
        <v>1364931.06</v>
      </c>
      <c r="P52" s="52">
        <f>SUM(P14:P19)</f>
        <v>1668330</v>
      </c>
      <c r="Q52" s="52"/>
      <c r="R52" s="52">
        <f>SUM(R42:R51)</f>
        <v>16297.46</v>
      </c>
      <c r="S52" s="52">
        <f>SUM(S43:S51)</f>
        <v>50479.201959654427</v>
      </c>
      <c r="T52" s="20"/>
    </row>
    <row r="53" spans="1:20" s="8" customFormat="1" ht="14.5" x14ac:dyDescent="0.35">
      <c r="A53" s="15"/>
      <c r="B53" s="15"/>
      <c r="C53" s="16"/>
      <c r="D53" s="16"/>
      <c r="E53" s="16"/>
      <c r="F53" s="16"/>
      <c r="G53" s="1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8"/>
    </row>
    <row r="54" spans="1:20" s="8" customFormat="1" ht="15.5" x14ac:dyDescent="0.35">
      <c r="A54" s="13" t="s">
        <v>87</v>
      </c>
      <c r="C54" s="25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20" s="8" customFormat="1" ht="15.5" hidden="1" x14ac:dyDescent="0.35">
      <c r="A55" s="13" t="s">
        <v>88</v>
      </c>
      <c r="C55" s="25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20" s="8" customFormat="1" ht="14.5" hidden="1" x14ac:dyDescent="0.35">
      <c r="A56" s="13" t="s">
        <v>89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20" ht="14.5" hidden="1" x14ac:dyDescent="0.35">
      <c r="A57" s="13" t="s">
        <v>90</v>
      </c>
    </row>
    <row r="58" spans="1:20" ht="14.5" hidden="1" x14ac:dyDescent="0.35">
      <c r="A58" s="15" t="s">
        <v>91</v>
      </c>
    </row>
    <row r="59" spans="1:20" ht="14.5" hidden="1" x14ac:dyDescent="0.35">
      <c r="A59" s="13" t="s">
        <v>92</v>
      </c>
    </row>
    <row r="60" spans="1:20" ht="14.5" hidden="1" x14ac:dyDescent="0.35">
      <c r="A60" s="15" t="s">
        <v>91</v>
      </c>
    </row>
    <row r="61" spans="1:20" ht="14.5" hidden="1" x14ac:dyDescent="0.35">
      <c r="A61" s="13" t="s">
        <v>93</v>
      </c>
    </row>
    <row r="62" spans="1:20" ht="14.5" hidden="1" x14ac:dyDescent="0.35">
      <c r="A62" s="15" t="s">
        <v>94</v>
      </c>
    </row>
    <row r="63" spans="1:20" ht="14.5" hidden="1" x14ac:dyDescent="0.35">
      <c r="A63" s="13" t="s">
        <v>95</v>
      </c>
    </row>
    <row r="64" spans="1:20" ht="14.5" hidden="1" x14ac:dyDescent="0.35">
      <c r="A64" s="15" t="s">
        <v>96</v>
      </c>
    </row>
    <row r="65" spans="1:1" ht="14.5" hidden="1" x14ac:dyDescent="0.35">
      <c r="A65" s="13" t="s">
        <v>97</v>
      </c>
    </row>
    <row r="66" spans="1:1" ht="14.5" hidden="1" x14ac:dyDescent="0.35">
      <c r="A66" s="15" t="s">
        <v>98</v>
      </c>
    </row>
    <row r="67" spans="1:1" ht="14.5" hidden="1" x14ac:dyDescent="0.35">
      <c r="A67" s="13" t="s">
        <v>99</v>
      </c>
    </row>
    <row r="68" spans="1:1" ht="14.5" hidden="1" x14ac:dyDescent="0.35">
      <c r="A68" s="15" t="s">
        <v>100</v>
      </c>
    </row>
    <row r="69" spans="1:1" ht="14.5" hidden="1" x14ac:dyDescent="0.35">
      <c r="A69" s="13" t="s">
        <v>101</v>
      </c>
    </row>
    <row r="70" spans="1:1" ht="14.5" hidden="1" x14ac:dyDescent="0.35">
      <c r="A70" s="15" t="s">
        <v>98</v>
      </c>
    </row>
    <row r="71" spans="1:1" ht="14.5" hidden="1" x14ac:dyDescent="0.35">
      <c r="A71" s="13" t="s">
        <v>102</v>
      </c>
    </row>
    <row r="72" spans="1:1" ht="14.5" hidden="1" x14ac:dyDescent="0.35">
      <c r="A72" s="15" t="s">
        <v>103</v>
      </c>
    </row>
    <row r="73" spans="1:1" ht="14.5" hidden="1" x14ac:dyDescent="0.35">
      <c r="A73" s="13" t="s">
        <v>104</v>
      </c>
    </row>
    <row r="74" spans="1:1" ht="14.5" hidden="1" x14ac:dyDescent="0.35">
      <c r="A74" s="15" t="s">
        <v>103</v>
      </c>
    </row>
    <row r="75" spans="1:1" ht="14.5" x14ac:dyDescent="0.35">
      <c r="A75" s="13" t="s">
        <v>111</v>
      </c>
    </row>
    <row r="76" spans="1:1" ht="14.5" x14ac:dyDescent="0.35">
      <c r="A76" s="15" t="s">
        <v>110</v>
      </c>
    </row>
    <row r="83" spans="1:1" ht="14.5" x14ac:dyDescent="0.35">
      <c r="A83" s="8" t="s">
        <v>105</v>
      </c>
    </row>
    <row r="84" spans="1:1" ht="14.5" x14ac:dyDescent="0.35">
      <c r="A84" s="8" t="s">
        <v>106</v>
      </c>
    </row>
    <row r="85" spans="1:1" ht="14.5" x14ac:dyDescent="0.35">
      <c r="A85" s="8" t="s">
        <v>107</v>
      </c>
    </row>
    <row r="86" spans="1:1" ht="14.5" x14ac:dyDescent="0.35">
      <c r="A86" s="8" t="s">
        <v>108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A521810E-8019-475D-8C21-3E9CA4EB1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2026-01-20T14:54:36Z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