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METN/Budget Sheets/"/>
    </mc:Choice>
  </mc:AlternateContent>
  <xr:revisionPtr revIDLastSave="0" documentId="8_{99A92D65-C61C-4AC4-ADA9-305F8863E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2" l="1"/>
  <c r="V54" i="2"/>
  <c r="W52" i="2"/>
  <c r="U54" i="2"/>
  <c r="W46" i="2"/>
  <c r="T54" i="2"/>
  <c r="W45" i="2"/>
  <c r="S54" i="2"/>
  <c r="R54" i="2"/>
  <c r="W44" i="2"/>
  <c r="W43" i="2"/>
  <c r="W42" i="2"/>
  <c r="Q53" i="2"/>
  <c r="W17" i="2"/>
  <c r="W18" i="2"/>
  <c r="W16" i="2"/>
  <c r="W15" i="2"/>
  <c r="P54" i="2"/>
  <c r="W38" i="2"/>
  <c r="W40" i="2"/>
  <c r="O39" i="2"/>
  <c r="W39" i="2" s="1"/>
  <c r="O37" i="2"/>
  <c r="W37" i="2" s="1"/>
  <c r="N54" i="2"/>
  <c r="W9" i="2"/>
  <c r="W10" i="2"/>
  <c r="W11" i="2"/>
  <c r="W12" i="2"/>
  <c r="W13" i="2"/>
  <c r="W8" i="2"/>
  <c r="W31" i="2"/>
  <c r="M54" i="2"/>
  <c r="W32" i="2"/>
  <c r="L54" i="2"/>
  <c r="K54" i="2"/>
  <c r="W49" i="2"/>
  <c r="J54" i="2"/>
  <c r="H24" i="2"/>
  <c r="W41" i="2"/>
  <c r="I54" i="2"/>
  <c r="O54" i="2" l="1"/>
  <c r="H54" i="2"/>
</calcChain>
</file>

<file path=xl/sharedStrings.xml><?xml version="1.0" encoding="utf-8"?>
<sst xmlns="http://schemas.openxmlformats.org/spreadsheetml/2006/main" count="214" uniqueCount="129">
  <si>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</si>
  <si>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</si>
  <si>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</si>
  <si>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</si>
  <si>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</si>
  <si>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</si>
  <si>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</si>
  <si>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</si>
  <si>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</si>
  <si>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</si>
  <si>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</si>
  <si>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</si>
  <si>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</si>
  <si>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</si>
  <si>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</si>
  <si>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</si>
  <si>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</si>
  <si>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</si>
  <si>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</si>
  <si>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</si>
  <si>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</si>
  <si>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</si>
  <si>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</si>
  <si>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</si>
  <si>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</si>
  <si>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</si>
  <si>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</si>
  <si>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</si>
  <si>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</si>
  <si>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</si>
  <si>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</si>
  <si>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</si>
  <si>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</si>
  <si>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</si>
  <si>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</si>
  <si>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</si>
  <si>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</si>
  <si>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</si>
  <si>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</si>
  <si>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</si>
  <si>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</si>
  <si>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</si>
  <si>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</si>
  <si>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</si>
  <si>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</si>
  <si>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</si>
  <si>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</si>
  <si>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</si>
  <si>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</si>
  <si>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</si>
  <si>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</si>
  <si>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</si>
  <si>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</si>
  <si>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</si>
  <si>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</si>
  <si>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</si>
  <si>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</si>
  <si>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</si>
  <si>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</si>
  <si>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</si>
  <si>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</si>
  <si>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</si>
  <si>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</si>
  <si>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</si>
  <si>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</si>
  <si>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</si>
  <si>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</si>
  <si>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</si>
  <si>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</si>
  <si>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</si>
  <si>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</si>
  <si>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</si>
  <si>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</si>
  <si>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</si>
  <si>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</si>
  <si>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</si>
  <si>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</si>
  <si>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</si>
  <si>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</si>
  <si>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</si>
  <si>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</si>
  <si>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</si>
  <si>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</si>
  <si>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</si>
  <si>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</si>
  <si>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</si>
  <si>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</si>
  <si>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</si>
  <si>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</si>
  <si>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</si>
  <si>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</si>
  <si>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26CCMETNVETSUI</t>
  </si>
  <si>
    <t>JVSG</t>
  </si>
  <si>
    <t>FVETS2025</t>
  </si>
  <si>
    <t>7002-6628</t>
  </si>
  <si>
    <t>K109</t>
  </si>
  <si>
    <t>DV35786-21-55-5-25</t>
  </si>
  <si>
    <r>
      <t>MassAbility-</t>
    </r>
    <r>
      <rPr>
        <b/>
        <sz val="11"/>
        <color rgb="FFFF0000"/>
        <rFont val="Book Antiqua"/>
        <family val="1"/>
      </rPr>
      <t>PART B</t>
    </r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</si>
  <si>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</si>
  <si>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</si>
  <si>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</si>
  <si>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</si>
  <si>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</si>
  <si>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</si>
  <si>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</si>
  <si>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</si>
  <si>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</si>
  <si>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</si>
  <si>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</si>
  <si>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</si>
  <si>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</si>
  <si>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</si>
  <si>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</si>
  <si>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</si>
  <si>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</si>
  <si>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</si>
  <si>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</si>
  <si>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</si>
  <si>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</si>
  <si>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BUDGET #11 FY26 MARCH 11 2026</t>
  </si>
  <si>
    <t>BUDGET #12 FY26 MARCH 19 2026</t>
  </si>
  <si>
    <t>VENDOR CUSTOMER CODE</t>
  </si>
  <si>
    <t>VC6000181727</t>
  </si>
  <si>
    <t>UEI #</t>
  </si>
  <si>
    <t>KYRATTDFFL33</t>
  </si>
  <si>
    <t>BUDGET #13 FY26</t>
  </si>
  <si>
    <t>TO ADD RAPID RESPNOSE FUNDS</t>
  </si>
  <si>
    <t>BUDGET #13 FY26 MARCH 25 2026</t>
  </si>
  <si>
    <t>RAPID RESPONSE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</si>
</sst>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"/>
  <sheetViews>
    <sheetView tabSelected="1" zoomScale="120" zoomScaleNormal="120" workbookViewId="0">
      <selection activeCell="B19" sqref="B19"/>
    </sheetView>
  </sheetViews>
  <sheetFormatPr defaultColWidth="9.140625" defaultRowHeight="13.5" x14ac:dyDescent="0.25"/>
  <cols>
    <col min="1" max="1" width="56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21.42578125" style="2" hidden="1" customWidth="1"/>
    <col min="9" max="12" width="14.140625" style="2" hidden="1" customWidth="1"/>
    <col min="13" max="13" width="12.85546875" style="2" hidden="1" customWidth="1"/>
    <col min="14" max="14" width="19.5703125" style="2" hidden="1" customWidth="1"/>
    <col min="15" max="21" width="18.85546875" style="2" hidden="1" customWidth="1"/>
    <col min="22" max="22" width="18.85546875" style="2" customWidth="1"/>
    <col min="23" max="23" width="13.85546875" style="3" hidden="1" customWidth="1"/>
    <col min="24" max="24" width="14" style="3" bestFit="1" customWidth="1"/>
    <col min="25" max="16384" width="9.140625" style="3"/>
  </cols>
  <sheetData>
    <row r="1" spans="1:24" ht="20.25" x14ac:dyDescent="0.3">
      <c r="A1" s="3" t="s">
        <v>0</v>
      </c>
      <c r="B1" s="89" t="s">
        <v>1</v>
      </c>
      <c r="C1" s="90"/>
      <c r="D1" s="90"/>
      <c r="E1" s="90"/>
      <c r="F1" s="90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4" ht="20.25" x14ac:dyDescent="0.3">
      <c r="A2" s="29"/>
      <c r="B2" s="87"/>
      <c r="C2" s="87"/>
      <c r="D2" s="87"/>
      <c r="E2" s="6"/>
      <c r="F2" s="6"/>
      <c r="G2" s="6"/>
      <c r="W2" s="2"/>
    </row>
    <row r="3" spans="1:24" ht="20.25" x14ac:dyDescent="0.3">
      <c r="A3" s="4" t="s">
        <v>2</v>
      </c>
      <c r="B3" s="48"/>
      <c r="C3" s="1"/>
      <c r="W3" s="2"/>
    </row>
    <row r="4" spans="1:24" ht="21" thickBot="1" x14ac:dyDescent="0.35">
      <c r="A4" s="4"/>
      <c r="B4" s="5"/>
      <c r="C4" s="1"/>
    </row>
    <row r="5" spans="1:24" s="8" customFormat="1" ht="37.5" customHeight="1" thickBot="1" x14ac:dyDescent="0.35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4" t="s">
        <v>8</v>
      </c>
      <c r="H5" s="24" t="s">
        <v>9</v>
      </c>
      <c r="I5" s="54" t="s">
        <v>10</v>
      </c>
      <c r="J5" s="76" t="s">
        <v>11</v>
      </c>
      <c r="K5" s="76" t="s">
        <v>12</v>
      </c>
      <c r="L5" s="76" t="s">
        <v>13</v>
      </c>
      <c r="M5" s="76" t="s">
        <v>14</v>
      </c>
      <c r="N5" s="76" t="s">
        <v>15</v>
      </c>
      <c r="O5" s="76" t="s">
        <v>16</v>
      </c>
      <c r="P5" s="76" t="s">
        <v>17</v>
      </c>
      <c r="Q5" s="76" t="s">
        <v>18</v>
      </c>
      <c r="R5" s="76" t="s">
        <v>19</v>
      </c>
      <c r="S5" s="76" t="s">
        <v>20</v>
      </c>
      <c r="T5" s="76" t="s">
        <v>21</v>
      </c>
      <c r="U5" s="76" t="s">
        <v>22</v>
      </c>
      <c r="V5" s="76" t="s">
        <v>125</v>
      </c>
      <c r="W5" s="7" t="s">
        <v>23</v>
      </c>
    </row>
    <row r="6" spans="1:24" s="13" customFormat="1" ht="24.6" customHeight="1" x14ac:dyDescent="0.25">
      <c r="A6" s="21" t="s">
        <v>24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22"/>
    </row>
    <row r="7" spans="1:24" s="13" customFormat="1" ht="24.6" customHeight="1" x14ac:dyDescent="0.25">
      <c r="A7" s="9" t="s">
        <v>25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0"/>
    </row>
    <row r="8" spans="1:24" s="13" customFormat="1" ht="30" hidden="1" x14ac:dyDescent="0.3">
      <c r="A8" s="61" t="s">
        <v>26</v>
      </c>
      <c r="B8" s="9" t="s">
        <v>27</v>
      </c>
      <c r="C8" s="62" t="s">
        <v>28</v>
      </c>
      <c r="D8" s="63" t="s">
        <v>29</v>
      </c>
      <c r="E8" s="63">
        <v>6501</v>
      </c>
      <c r="F8" s="9">
        <v>17.259</v>
      </c>
      <c r="G8" s="64" t="s">
        <v>30</v>
      </c>
      <c r="H8" s="49"/>
      <c r="I8" s="49"/>
      <c r="J8" s="49"/>
      <c r="K8" s="49"/>
      <c r="L8" s="49"/>
      <c r="M8" s="49"/>
      <c r="N8" s="49">
        <v>1253816</v>
      </c>
      <c r="O8" s="49"/>
      <c r="P8" s="49"/>
      <c r="Q8" s="49"/>
      <c r="R8" s="49"/>
      <c r="S8" s="49"/>
      <c r="T8" s="49"/>
      <c r="U8" s="49"/>
      <c r="V8" s="49"/>
      <c r="W8" s="10">
        <f>N8</f>
        <v>1253816</v>
      </c>
    </row>
    <row r="9" spans="1:24" s="13" customFormat="1" ht="30" hidden="1" x14ac:dyDescent="0.3">
      <c r="A9" s="61" t="s">
        <v>26</v>
      </c>
      <c r="B9" s="9" t="s">
        <v>31</v>
      </c>
      <c r="C9" s="62" t="s">
        <v>28</v>
      </c>
      <c r="D9" s="63" t="s">
        <v>29</v>
      </c>
      <c r="E9" s="63">
        <v>6501</v>
      </c>
      <c r="F9" s="9">
        <v>17.259</v>
      </c>
      <c r="G9" s="64" t="s">
        <v>30</v>
      </c>
      <c r="H9" s="49"/>
      <c r="I9" s="49"/>
      <c r="J9" s="49"/>
      <c r="K9" s="49"/>
      <c r="L9" s="49"/>
      <c r="M9" s="49"/>
      <c r="N9" s="49">
        <v>1</v>
      </c>
      <c r="O9" s="49"/>
      <c r="P9" s="49"/>
      <c r="Q9" s="49"/>
      <c r="R9" s="49"/>
      <c r="S9" s="49"/>
      <c r="T9" s="49"/>
      <c r="U9" s="49"/>
      <c r="V9" s="49"/>
      <c r="W9" s="10">
        <f t="shared" ref="W9:W13" si="0">N9</f>
        <v>1</v>
      </c>
    </row>
    <row r="10" spans="1:24" s="13" customFormat="1" ht="16.5" hidden="1" x14ac:dyDescent="0.3">
      <c r="A10" s="14" t="s">
        <v>32</v>
      </c>
      <c r="B10" s="9" t="s">
        <v>27</v>
      </c>
      <c r="C10" s="62" t="s">
        <v>33</v>
      </c>
      <c r="D10" s="9" t="s">
        <v>34</v>
      </c>
      <c r="E10" s="9">
        <v>6502</v>
      </c>
      <c r="F10" s="9">
        <v>17.257999999999999</v>
      </c>
      <c r="G10" s="64" t="s">
        <v>30</v>
      </c>
      <c r="H10" s="49"/>
      <c r="I10" s="49"/>
      <c r="J10" s="49"/>
      <c r="K10" s="49"/>
      <c r="L10" s="49"/>
      <c r="M10" s="49"/>
      <c r="N10" s="49">
        <v>204841</v>
      </c>
      <c r="O10" s="49"/>
      <c r="P10" s="49"/>
      <c r="Q10" s="49"/>
      <c r="R10" s="49"/>
      <c r="S10" s="49"/>
      <c r="T10" s="49"/>
      <c r="U10" s="49"/>
      <c r="V10" s="49"/>
      <c r="W10" s="10">
        <f t="shared" si="0"/>
        <v>204841</v>
      </c>
    </row>
    <row r="11" spans="1:24" s="13" customFormat="1" ht="16.5" hidden="1" x14ac:dyDescent="0.3">
      <c r="A11" s="14" t="s">
        <v>32</v>
      </c>
      <c r="B11" s="9" t="s">
        <v>31</v>
      </c>
      <c r="C11" s="62" t="s">
        <v>33</v>
      </c>
      <c r="D11" s="9" t="s">
        <v>34</v>
      </c>
      <c r="E11" s="9">
        <v>6502</v>
      </c>
      <c r="F11" s="9">
        <v>17.257999999999999</v>
      </c>
      <c r="G11" s="64" t="s">
        <v>30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10">
        <f t="shared" si="0"/>
        <v>1</v>
      </c>
    </row>
    <row r="12" spans="1:24" s="13" customFormat="1" ht="16.5" hidden="1" x14ac:dyDescent="0.3">
      <c r="A12" s="28" t="s">
        <v>35</v>
      </c>
      <c r="B12" s="9" t="s">
        <v>27</v>
      </c>
      <c r="C12" s="62" t="s">
        <v>36</v>
      </c>
      <c r="D12" s="9" t="s">
        <v>37</v>
      </c>
      <c r="E12" s="9">
        <v>6503</v>
      </c>
      <c r="F12" s="9">
        <v>17.277999999999999</v>
      </c>
      <c r="G12" s="64" t="s">
        <v>30</v>
      </c>
      <c r="H12" s="49"/>
      <c r="I12" s="49"/>
      <c r="J12" s="49"/>
      <c r="K12" s="49"/>
      <c r="L12" s="49"/>
      <c r="M12" s="49"/>
      <c r="N12" s="49">
        <v>222695</v>
      </c>
      <c r="O12" s="49"/>
      <c r="P12" s="49"/>
      <c r="Q12" s="49"/>
      <c r="R12" s="49"/>
      <c r="S12" s="49"/>
      <c r="T12" s="49"/>
      <c r="U12" s="49"/>
      <c r="V12" s="49"/>
      <c r="W12" s="10">
        <f t="shared" si="0"/>
        <v>222695</v>
      </c>
    </row>
    <row r="13" spans="1:24" s="13" customFormat="1" ht="16.5" hidden="1" x14ac:dyDescent="0.3">
      <c r="A13" s="28" t="s">
        <v>35</v>
      </c>
      <c r="B13" s="9" t="s">
        <v>31</v>
      </c>
      <c r="C13" s="62" t="s">
        <v>36</v>
      </c>
      <c r="D13" s="9" t="s">
        <v>37</v>
      </c>
      <c r="E13" s="9">
        <v>6503</v>
      </c>
      <c r="F13" s="9">
        <v>17.277999999999999</v>
      </c>
      <c r="G13" s="64" t="s">
        <v>30</v>
      </c>
      <c r="H13" s="49"/>
      <c r="I13" s="49"/>
      <c r="J13" s="49"/>
      <c r="K13" s="49"/>
      <c r="L13" s="49"/>
      <c r="M13" s="49"/>
      <c r="N13" s="49">
        <v>1</v>
      </c>
      <c r="O13" s="49"/>
      <c r="P13" s="49"/>
      <c r="Q13" s="49"/>
      <c r="R13" s="49"/>
      <c r="S13" s="49"/>
      <c r="T13" s="49"/>
      <c r="U13" s="49"/>
      <c r="V13" s="49"/>
      <c r="W13" s="10">
        <f t="shared" si="0"/>
        <v>1</v>
      </c>
    </row>
    <row r="14" spans="1:24" s="13" customFormat="1" ht="16.5" hidden="1" x14ac:dyDescent="0.3">
      <c r="A14" s="28"/>
      <c r="B14" s="11"/>
      <c r="C14" s="9"/>
      <c r="D14" s="56"/>
      <c r="E14" s="56"/>
      <c r="F14" s="9"/>
      <c r="G14" s="5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10"/>
    </row>
    <row r="15" spans="1:24" s="13" customFormat="1" ht="16.5" hidden="1" x14ac:dyDescent="0.3">
      <c r="A15" s="14" t="s">
        <v>32</v>
      </c>
      <c r="B15" s="11" t="s">
        <v>27</v>
      </c>
      <c r="C15" s="62" t="s">
        <v>38</v>
      </c>
      <c r="D15" s="9" t="s">
        <v>34</v>
      </c>
      <c r="E15" s="9">
        <v>6502</v>
      </c>
      <c r="F15" s="9">
        <v>17.257999999999999</v>
      </c>
      <c r="G15" s="64" t="s">
        <v>30</v>
      </c>
      <c r="H15" s="49"/>
      <c r="I15" s="49"/>
      <c r="J15" s="49"/>
      <c r="K15" s="49"/>
      <c r="L15" s="49"/>
      <c r="M15" s="49"/>
      <c r="N15" s="49"/>
      <c r="O15" s="49"/>
      <c r="P15" s="49">
        <v>847707</v>
      </c>
      <c r="Q15" s="49"/>
      <c r="R15" s="49"/>
      <c r="S15" s="49"/>
      <c r="T15" s="49"/>
      <c r="U15" s="49"/>
      <c r="V15" s="49"/>
      <c r="W15" s="10">
        <f>P15</f>
        <v>847707</v>
      </c>
      <c r="X15" s="45"/>
    </row>
    <row r="16" spans="1:24" s="13" customFormat="1" ht="16.5" hidden="1" x14ac:dyDescent="0.3">
      <c r="A16" s="14" t="s">
        <v>32</v>
      </c>
      <c r="B16" s="11" t="s">
        <v>31</v>
      </c>
      <c r="C16" s="62" t="s">
        <v>38</v>
      </c>
      <c r="D16" s="9" t="s">
        <v>34</v>
      </c>
      <c r="E16" s="9">
        <v>6502</v>
      </c>
      <c r="F16" s="9">
        <v>17.257999999999999</v>
      </c>
      <c r="G16" s="64" t="s">
        <v>30</v>
      </c>
      <c r="H16" s="49"/>
      <c r="I16" s="49"/>
      <c r="J16" s="49"/>
      <c r="K16" s="49"/>
      <c r="L16" s="49"/>
      <c r="M16" s="49"/>
      <c r="N16" s="49"/>
      <c r="O16" s="49"/>
      <c r="P16" s="49">
        <v>1</v>
      </c>
      <c r="Q16" s="49"/>
      <c r="R16" s="49"/>
      <c r="S16" s="49"/>
      <c r="T16" s="49"/>
      <c r="U16" s="49"/>
      <c r="V16" s="49"/>
      <c r="W16" s="10">
        <f>P16</f>
        <v>1</v>
      </c>
    </row>
    <row r="17" spans="1:24" s="13" customFormat="1" ht="16.5" hidden="1" x14ac:dyDescent="0.3">
      <c r="A17" s="28" t="s">
        <v>35</v>
      </c>
      <c r="B17" s="11" t="s">
        <v>27</v>
      </c>
      <c r="C17" s="62" t="s">
        <v>39</v>
      </c>
      <c r="D17" s="9" t="s">
        <v>37</v>
      </c>
      <c r="E17" s="9">
        <v>6503</v>
      </c>
      <c r="F17" s="9">
        <v>17.277999999999999</v>
      </c>
      <c r="G17" s="64" t="s">
        <v>30</v>
      </c>
      <c r="H17" s="49"/>
      <c r="I17" s="49"/>
      <c r="J17" s="49"/>
      <c r="K17" s="49"/>
      <c r="L17" s="49"/>
      <c r="M17" s="49"/>
      <c r="N17" s="49"/>
      <c r="O17" s="49"/>
      <c r="P17" s="49">
        <v>820621</v>
      </c>
      <c r="Q17" s="49"/>
      <c r="R17" s="49"/>
      <c r="S17" s="49"/>
      <c r="T17" s="49"/>
      <c r="U17" s="49"/>
      <c r="V17" s="49"/>
      <c r="W17" s="10">
        <f t="shared" ref="W17:W18" si="1">P17</f>
        <v>820621</v>
      </c>
    </row>
    <row r="18" spans="1:24" s="13" customFormat="1" ht="16.5" hidden="1" x14ac:dyDescent="0.3">
      <c r="A18" s="28" t="s">
        <v>35</v>
      </c>
      <c r="B18" s="11" t="s">
        <v>31</v>
      </c>
      <c r="C18" s="62" t="s">
        <v>39</v>
      </c>
      <c r="D18" s="9" t="s">
        <v>37</v>
      </c>
      <c r="E18" s="9">
        <v>6503</v>
      </c>
      <c r="F18" s="9">
        <v>17.277999999999999</v>
      </c>
      <c r="G18" s="64" t="s">
        <v>30</v>
      </c>
      <c r="H18" s="49"/>
      <c r="I18" s="49"/>
      <c r="J18" s="49"/>
      <c r="K18" s="49"/>
      <c r="L18" s="49"/>
      <c r="M18" s="49"/>
      <c r="N18" s="49"/>
      <c r="O18" s="49"/>
      <c r="P18" s="49">
        <v>1</v>
      </c>
      <c r="Q18" s="49"/>
      <c r="R18" s="49"/>
      <c r="S18" s="49"/>
      <c r="T18" s="49"/>
      <c r="U18" s="49"/>
      <c r="V18" s="49"/>
      <c r="W18" s="10">
        <f t="shared" si="1"/>
        <v>1</v>
      </c>
    </row>
    <row r="19" spans="1:24" s="13" customFormat="1" ht="16.5" x14ac:dyDescent="0.3">
      <c r="A19" s="28" t="s">
        <v>128</v>
      </c>
      <c r="B19" s="11" t="s">
        <v>27</v>
      </c>
      <c r="C19" s="62" t="s">
        <v>39</v>
      </c>
      <c r="D19" s="9" t="s">
        <v>37</v>
      </c>
      <c r="E19" s="9">
        <v>6523</v>
      </c>
      <c r="F19" s="9">
        <v>17.277999999999999</v>
      </c>
      <c r="G19" s="64" t="s">
        <v>30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>
        <v>9205</v>
      </c>
      <c r="W19" s="10">
        <f>V19</f>
        <v>9205</v>
      </c>
    </row>
    <row r="20" spans="1:24" s="13" customFormat="1" ht="16.5" x14ac:dyDescent="0.3">
      <c r="A20" s="28"/>
      <c r="B20" s="11"/>
      <c r="C20" s="62"/>
      <c r="D20" s="9"/>
      <c r="E20" s="9"/>
      <c r="F20" s="9"/>
      <c r="G20" s="6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10"/>
    </row>
    <row r="21" spans="1:24" s="13" customFormat="1" ht="15" x14ac:dyDescent="0.25">
      <c r="A21" s="36"/>
      <c r="B21" s="11"/>
      <c r="C21" s="9"/>
      <c r="D21" s="9"/>
      <c r="E21" s="11"/>
      <c r="F21" s="9"/>
      <c r="G21" s="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10"/>
    </row>
    <row r="22" spans="1:24" s="13" customFormat="1" ht="15" hidden="1" x14ac:dyDescent="0.25">
      <c r="A22" s="21" t="s">
        <v>24</v>
      </c>
      <c r="B22" s="11"/>
      <c r="C22" s="26"/>
      <c r="D22" s="26"/>
      <c r="E22" s="27"/>
      <c r="F22" s="9"/>
      <c r="G22" s="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0"/>
    </row>
    <row r="23" spans="1:24" s="13" customFormat="1" ht="15" hidden="1" x14ac:dyDescent="0.25">
      <c r="A23" s="9" t="s">
        <v>40</v>
      </c>
      <c r="B23" s="11"/>
      <c r="C23" s="26"/>
      <c r="D23" s="26"/>
      <c r="E23" s="27"/>
      <c r="F23" s="9"/>
      <c r="G23" s="9"/>
      <c r="H23" s="74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0"/>
    </row>
    <row r="24" spans="1:24" s="13" customFormat="1" ht="15.75" hidden="1" x14ac:dyDescent="0.25">
      <c r="A24" s="65" t="s">
        <v>41</v>
      </c>
      <c r="B24" s="67" t="s">
        <v>42</v>
      </c>
      <c r="C24" s="68" t="s">
        <v>43</v>
      </c>
      <c r="D24" s="69" t="s">
        <v>44</v>
      </c>
      <c r="E24" s="69" t="s">
        <v>45</v>
      </c>
      <c r="F24" s="69">
        <v>17.225000000000001</v>
      </c>
      <c r="G24" s="70" t="s">
        <v>46</v>
      </c>
      <c r="H24" s="74">
        <f>1215197.12112884-1</f>
        <v>1215196.1211288399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0"/>
    </row>
    <row r="25" spans="1:24" s="13" customFormat="1" ht="15.75" hidden="1" x14ac:dyDescent="0.25">
      <c r="A25" s="66" t="s">
        <v>41</v>
      </c>
      <c r="B25" s="71" t="s">
        <v>47</v>
      </c>
      <c r="C25" s="72" t="s">
        <v>43</v>
      </c>
      <c r="D25" s="73" t="s">
        <v>44</v>
      </c>
      <c r="E25" s="73" t="s">
        <v>45</v>
      </c>
      <c r="F25" s="73">
        <v>17.225000000000001</v>
      </c>
      <c r="G25" s="70" t="s">
        <v>46</v>
      </c>
      <c r="H25" s="74">
        <v>1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55"/>
    </row>
    <row r="26" spans="1:24" s="13" customFormat="1" ht="15" hidden="1" x14ac:dyDescent="0.25">
      <c r="A26" s="37"/>
      <c r="B26" s="11"/>
      <c r="C26" s="9"/>
      <c r="D26" s="9"/>
      <c r="E26" s="9"/>
      <c r="F26" s="9"/>
      <c r="G26" s="9"/>
      <c r="H26" s="74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0"/>
      <c r="X26" s="45"/>
    </row>
    <row r="27" spans="1:24" s="13" customFormat="1" ht="15" hidden="1" x14ac:dyDescent="0.25">
      <c r="A27" s="14"/>
      <c r="B27" s="11"/>
      <c r="C27" s="9"/>
      <c r="D27" s="9"/>
      <c r="E27" s="9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0"/>
    </row>
    <row r="28" spans="1:24" s="13" customFormat="1" ht="15" hidden="1" x14ac:dyDescent="0.25">
      <c r="A28" s="14"/>
      <c r="B28" s="11"/>
      <c r="C28" s="9"/>
      <c r="D28" s="9"/>
      <c r="E28" s="9"/>
      <c r="F28" s="9"/>
      <c r="G28" s="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0"/>
    </row>
    <row r="29" spans="1:24" s="13" customFormat="1" ht="15" hidden="1" x14ac:dyDescent="0.25">
      <c r="A29" s="21" t="s">
        <v>24</v>
      </c>
      <c r="B29" s="11"/>
      <c r="C29" s="26"/>
      <c r="D29" s="77"/>
      <c r="E29" s="27"/>
      <c r="F29" s="9"/>
      <c r="G29" s="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0"/>
    </row>
    <row r="30" spans="1:24" s="13" customFormat="1" ht="15" hidden="1" x14ac:dyDescent="0.25">
      <c r="A30" s="9" t="s">
        <v>48</v>
      </c>
      <c r="B30" s="11"/>
      <c r="C30" s="26"/>
      <c r="D30" s="77"/>
      <c r="E30" s="27"/>
      <c r="F30" s="9"/>
      <c r="G30" s="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0"/>
    </row>
    <row r="31" spans="1:24" s="13" customFormat="1" ht="16.5" hidden="1" x14ac:dyDescent="0.3">
      <c r="A31" s="14" t="s">
        <v>49</v>
      </c>
      <c r="B31" s="53" t="s">
        <v>42</v>
      </c>
      <c r="C31" s="56" t="s">
        <v>50</v>
      </c>
      <c r="D31" s="57" t="s">
        <v>51</v>
      </c>
      <c r="E31" s="56" t="s">
        <v>52</v>
      </c>
      <c r="F31" s="56" t="s">
        <v>53</v>
      </c>
      <c r="G31" s="9"/>
      <c r="H31" s="12"/>
      <c r="I31" s="12"/>
      <c r="J31" s="12"/>
      <c r="K31" s="12"/>
      <c r="L31" s="12"/>
      <c r="M31" s="80">
        <v>95000</v>
      </c>
      <c r="N31" s="80"/>
      <c r="O31" s="80"/>
      <c r="P31" s="80"/>
      <c r="Q31" s="80"/>
      <c r="R31" s="80"/>
      <c r="S31" s="80"/>
      <c r="T31" s="80"/>
      <c r="U31" s="80"/>
      <c r="V31" s="80"/>
      <c r="W31" s="10">
        <f>SUM(M31)</f>
        <v>95000</v>
      </c>
    </row>
    <row r="32" spans="1:24" s="13" customFormat="1" ht="14.1" hidden="1" customHeight="1" x14ac:dyDescent="0.25">
      <c r="A32" s="30" t="s">
        <v>54</v>
      </c>
      <c r="B32" s="53" t="s">
        <v>42</v>
      </c>
      <c r="C32" s="9" t="s">
        <v>55</v>
      </c>
      <c r="D32" s="78" t="s">
        <v>56</v>
      </c>
      <c r="E32" s="57" t="s">
        <v>57</v>
      </c>
      <c r="F32" s="11" t="s">
        <v>53</v>
      </c>
      <c r="G32" s="9"/>
      <c r="H32" s="12"/>
      <c r="I32" s="12"/>
      <c r="J32" s="12"/>
      <c r="K32" s="12"/>
      <c r="L32" s="80">
        <v>766063.96484799322</v>
      </c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10">
        <f>L32</f>
        <v>766063.96484799322</v>
      </c>
    </row>
    <row r="33" spans="1:23" s="13" customFormat="1" ht="15" hidden="1" x14ac:dyDescent="0.25">
      <c r="A33" s="30"/>
      <c r="B33" s="53"/>
      <c r="C33" s="79"/>
      <c r="D33" s="78"/>
      <c r="E33" s="57"/>
      <c r="F33" s="11"/>
      <c r="G33" s="1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0"/>
    </row>
    <row r="34" spans="1:23" s="13" customFormat="1" ht="15" hidden="1" x14ac:dyDescent="0.25">
      <c r="A34" s="34"/>
      <c r="B34" s="11"/>
      <c r="C34" s="9"/>
      <c r="D34" s="69"/>
      <c r="E34" s="9"/>
      <c r="F34" s="11"/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0"/>
    </row>
    <row r="35" spans="1:23" s="13" customFormat="1" ht="15" hidden="1" x14ac:dyDescent="0.25">
      <c r="A35" s="21" t="s">
        <v>24</v>
      </c>
      <c r="B35" s="37"/>
      <c r="C35" s="37"/>
      <c r="D35" s="37"/>
      <c r="E35" s="37"/>
      <c r="F35" s="51"/>
      <c r="G35" s="5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0"/>
    </row>
    <row r="36" spans="1:23" s="13" customFormat="1" ht="15" hidden="1" x14ac:dyDescent="0.25">
      <c r="A36" s="9" t="s">
        <v>58</v>
      </c>
      <c r="B36" s="37"/>
      <c r="C36" s="37"/>
      <c r="D36" s="37"/>
      <c r="E36" s="37"/>
      <c r="F36" s="51"/>
      <c r="G36" s="37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10"/>
    </row>
    <row r="37" spans="1:23" s="13" customFormat="1" ht="15" hidden="1" x14ac:dyDescent="0.25">
      <c r="A37" s="14" t="s">
        <v>59</v>
      </c>
      <c r="B37" s="11" t="s">
        <v>27</v>
      </c>
      <c r="C37" s="9" t="s">
        <v>60</v>
      </c>
      <c r="D37" s="9" t="s">
        <v>61</v>
      </c>
      <c r="E37" s="9" t="s">
        <v>62</v>
      </c>
      <c r="F37" s="11">
        <v>17.207000000000001</v>
      </c>
      <c r="G37" s="81" t="s">
        <v>63</v>
      </c>
      <c r="H37" s="49"/>
      <c r="I37" s="49"/>
      <c r="J37" s="49"/>
      <c r="K37" s="49"/>
      <c r="L37" s="49"/>
      <c r="M37" s="49"/>
      <c r="N37" s="49"/>
      <c r="O37" s="49">
        <f>1256714.08-1</f>
        <v>1256713.08</v>
      </c>
      <c r="P37" s="49"/>
      <c r="Q37" s="49"/>
      <c r="R37" s="49"/>
      <c r="S37" s="49"/>
      <c r="T37" s="49"/>
      <c r="U37" s="49"/>
      <c r="V37" s="49"/>
      <c r="W37" s="10">
        <f>O37</f>
        <v>1256713.08</v>
      </c>
    </row>
    <row r="38" spans="1:23" s="13" customFormat="1" ht="15" hidden="1" x14ac:dyDescent="0.25">
      <c r="A38" s="14" t="s">
        <v>59</v>
      </c>
      <c r="B38" s="11" t="s">
        <v>31</v>
      </c>
      <c r="C38" s="9" t="s">
        <v>60</v>
      </c>
      <c r="D38" s="9" t="s">
        <v>61</v>
      </c>
      <c r="E38" s="9" t="s">
        <v>62</v>
      </c>
      <c r="F38" s="11">
        <v>17.207000000000001</v>
      </c>
      <c r="G38" s="81" t="s">
        <v>63</v>
      </c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49"/>
      <c r="R38" s="49"/>
      <c r="S38" s="49"/>
      <c r="T38" s="49"/>
      <c r="U38" s="49"/>
      <c r="V38" s="49"/>
      <c r="W38" s="10">
        <f t="shared" ref="W38:W40" si="2">O38</f>
        <v>1</v>
      </c>
    </row>
    <row r="39" spans="1:23" s="13" customFormat="1" ht="15" hidden="1" x14ac:dyDescent="0.25">
      <c r="A39" s="14" t="s">
        <v>64</v>
      </c>
      <c r="B39" s="11" t="s">
        <v>27</v>
      </c>
      <c r="C39" s="9" t="s">
        <v>60</v>
      </c>
      <c r="D39" s="9" t="s">
        <v>61</v>
      </c>
      <c r="E39" s="9" t="s">
        <v>65</v>
      </c>
      <c r="F39" s="11" t="s">
        <v>66</v>
      </c>
      <c r="G39" s="81" t="s">
        <v>63</v>
      </c>
      <c r="H39" s="49"/>
      <c r="I39" s="49"/>
      <c r="J39" s="49"/>
      <c r="K39" s="49"/>
      <c r="L39" s="49"/>
      <c r="M39" s="49"/>
      <c r="N39" s="49"/>
      <c r="O39" s="49">
        <f>108216.98-1</f>
        <v>108215.98</v>
      </c>
      <c r="P39" s="49"/>
      <c r="Q39" s="49"/>
      <c r="R39" s="49"/>
      <c r="S39" s="49"/>
      <c r="T39" s="49"/>
      <c r="U39" s="49"/>
      <c r="V39" s="49"/>
      <c r="W39" s="10">
        <f t="shared" si="2"/>
        <v>108215.98</v>
      </c>
    </row>
    <row r="40" spans="1:23" s="13" customFormat="1" ht="15" hidden="1" x14ac:dyDescent="0.25">
      <c r="A40" s="14" t="s">
        <v>64</v>
      </c>
      <c r="B40" s="11" t="s">
        <v>31</v>
      </c>
      <c r="C40" s="9" t="s">
        <v>60</v>
      </c>
      <c r="D40" s="9" t="s">
        <v>61</v>
      </c>
      <c r="E40" s="9" t="s">
        <v>65</v>
      </c>
      <c r="F40" s="11" t="s">
        <v>66</v>
      </c>
      <c r="G40" s="81" t="s">
        <v>63</v>
      </c>
      <c r="H40" s="49"/>
      <c r="I40" s="49"/>
      <c r="J40" s="49"/>
      <c r="K40" s="49"/>
      <c r="L40" s="49"/>
      <c r="M40" s="49"/>
      <c r="N40" s="49"/>
      <c r="O40" s="49">
        <v>1</v>
      </c>
      <c r="P40" s="49"/>
      <c r="Q40" s="49"/>
      <c r="R40" s="49"/>
      <c r="S40" s="49"/>
      <c r="T40" s="49"/>
      <c r="U40" s="49"/>
      <c r="V40" s="49"/>
      <c r="W40" s="10">
        <f t="shared" si="2"/>
        <v>1</v>
      </c>
    </row>
    <row r="41" spans="1:23" s="13" customFormat="1" ht="16.5" hidden="1" x14ac:dyDescent="0.3">
      <c r="A41" s="59"/>
      <c r="B41" s="11"/>
      <c r="C41" s="60" t="s">
        <v>67</v>
      </c>
      <c r="D41" s="9" t="s">
        <v>68</v>
      </c>
      <c r="E41" s="9" t="s">
        <v>69</v>
      </c>
      <c r="F41" s="9">
        <v>10.561</v>
      </c>
      <c r="G41" s="56" t="s">
        <v>70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10">
        <f>SUM(H41:I41)</f>
        <v>0</v>
      </c>
    </row>
    <row r="42" spans="1:23" s="13" customFormat="1" ht="16.5" hidden="1" x14ac:dyDescent="0.3">
      <c r="A42" s="59" t="s">
        <v>71</v>
      </c>
      <c r="B42" s="11" t="s">
        <v>27</v>
      </c>
      <c r="C42" s="82" t="s">
        <v>72</v>
      </c>
      <c r="D42" s="82" t="s">
        <v>73</v>
      </c>
      <c r="E42" s="9" t="s">
        <v>74</v>
      </c>
      <c r="F42" s="47"/>
      <c r="G42" s="56"/>
      <c r="H42" s="50"/>
      <c r="I42" s="50"/>
      <c r="J42" s="50"/>
      <c r="K42" s="50"/>
      <c r="L42" s="50"/>
      <c r="M42" s="50"/>
      <c r="N42" s="50"/>
      <c r="O42" s="50"/>
      <c r="P42" s="50"/>
      <c r="Q42" s="50">
        <v>21729.95</v>
      </c>
      <c r="R42" s="50"/>
      <c r="S42" s="50"/>
      <c r="T42" s="50"/>
      <c r="U42" s="50"/>
      <c r="V42" s="50"/>
      <c r="W42" s="10">
        <f>Q42</f>
        <v>21729.95</v>
      </c>
    </row>
    <row r="43" spans="1:23" s="13" customFormat="1" ht="16.5" hidden="1" x14ac:dyDescent="0.3">
      <c r="A43" s="59" t="s">
        <v>75</v>
      </c>
      <c r="B43" s="11" t="s">
        <v>27</v>
      </c>
      <c r="C43" s="83" t="s">
        <v>76</v>
      </c>
      <c r="D43" s="83" t="s">
        <v>77</v>
      </c>
      <c r="E43" s="9" t="s">
        <v>78</v>
      </c>
      <c r="F43" s="47"/>
      <c r="G43" s="56"/>
      <c r="H43" s="50"/>
      <c r="I43" s="50"/>
      <c r="J43" s="50"/>
      <c r="K43" s="50"/>
      <c r="L43" s="50"/>
      <c r="M43" s="50"/>
      <c r="N43" s="50"/>
      <c r="O43" s="50"/>
      <c r="P43" s="50"/>
      <c r="Q43" s="50">
        <v>6020</v>
      </c>
      <c r="R43" s="50"/>
      <c r="S43" s="50"/>
      <c r="T43" s="50"/>
      <c r="U43" s="50"/>
      <c r="V43" s="50"/>
      <c r="W43" s="10">
        <f>Q43</f>
        <v>6020</v>
      </c>
    </row>
    <row r="44" spans="1:23" s="13" customFormat="1" ht="15" hidden="1" x14ac:dyDescent="0.25">
      <c r="A44" s="59" t="s">
        <v>79</v>
      </c>
      <c r="B44" s="11" t="s">
        <v>27</v>
      </c>
      <c r="C44" s="84" t="s">
        <v>80</v>
      </c>
      <c r="D44" s="84" t="s">
        <v>81</v>
      </c>
      <c r="E44" s="9" t="s">
        <v>82</v>
      </c>
      <c r="F44" s="31"/>
      <c r="G44" s="11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>
        <v>16297.46</v>
      </c>
      <c r="S44" s="50"/>
      <c r="T44" s="50"/>
      <c r="U44" s="50"/>
      <c r="V44" s="50"/>
      <c r="W44" s="10">
        <f>R44</f>
        <v>16297.46</v>
      </c>
    </row>
    <row r="45" spans="1:23" s="13" customFormat="1" ht="15" hidden="1" x14ac:dyDescent="0.25">
      <c r="A45" s="59" t="s">
        <v>83</v>
      </c>
      <c r="B45" s="11" t="s">
        <v>27</v>
      </c>
      <c r="C45" s="60" t="s">
        <v>84</v>
      </c>
      <c r="D45" s="9" t="s">
        <v>85</v>
      </c>
      <c r="E45" s="9" t="s">
        <v>86</v>
      </c>
      <c r="F45" s="31"/>
      <c r="G45" s="11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>
        <v>50479.201959654427</v>
      </c>
      <c r="T45" s="50"/>
      <c r="U45" s="50"/>
      <c r="V45" s="50"/>
      <c r="W45" s="10">
        <f>S45</f>
        <v>50479.201959654427</v>
      </c>
    </row>
    <row r="46" spans="1:23" s="13" customFormat="1" ht="15" hidden="1" x14ac:dyDescent="0.25">
      <c r="A46" s="14" t="s">
        <v>87</v>
      </c>
      <c r="B46" s="11" t="s">
        <v>27</v>
      </c>
      <c r="C46" s="85" t="s">
        <v>88</v>
      </c>
      <c r="D46" s="86" t="s">
        <v>89</v>
      </c>
      <c r="E46" s="86" t="s">
        <v>90</v>
      </c>
      <c r="F46" s="31"/>
      <c r="G46" s="11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>
        <v>4375</v>
      </c>
      <c r="U46" s="50"/>
      <c r="V46" s="50"/>
      <c r="W46" s="10">
        <f>T46</f>
        <v>4375</v>
      </c>
    </row>
    <row r="47" spans="1:23" s="13" customFormat="1" ht="15" hidden="1" x14ac:dyDescent="0.25">
      <c r="A47" s="21" t="s">
        <v>24</v>
      </c>
      <c r="B47" s="11"/>
      <c r="C47" s="32"/>
      <c r="D47" s="32"/>
      <c r="E47" s="33"/>
      <c r="F47" s="31"/>
      <c r="G47" s="11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10"/>
    </row>
    <row r="48" spans="1:23" s="13" customFormat="1" ht="15" hidden="1" x14ac:dyDescent="0.25">
      <c r="A48" s="9" t="s">
        <v>91</v>
      </c>
      <c r="B48" s="11"/>
      <c r="C48" s="26"/>
      <c r="D48" s="32"/>
      <c r="E48" s="33"/>
      <c r="F48" s="31"/>
      <c r="G48" s="11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10"/>
    </row>
    <row r="49" spans="1:23" s="13" customFormat="1" ht="15" hidden="1" x14ac:dyDescent="0.25">
      <c r="A49" s="34" t="s">
        <v>92</v>
      </c>
      <c r="B49" s="11" t="s">
        <v>42</v>
      </c>
      <c r="C49" s="26" t="s">
        <v>93</v>
      </c>
      <c r="D49" s="26" t="s">
        <v>94</v>
      </c>
      <c r="E49" s="27" t="s">
        <v>95</v>
      </c>
      <c r="F49" s="75">
        <v>17.800999999999998</v>
      </c>
      <c r="G49" s="81" t="s">
        <v>96</v>
      </c>
      <c r="H49" s="50"/>
      <c r="I49" s="50"/>
      <c r="J49" s="50">
        <v>54432</v>
      </c>
      <c r="K49" s="50">
        <v>5711</v>
      </c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10">
        <f>SUM(J49:K49)</f>
        <v>60143</v>
      </c>
    </row>
    <row r="50" spans="1:23" s="13" customFormat="1" ht="15" hidden="1" x14ac:dyDescent="0.25">
      <c r="A50" s="14"/>
      <c r="B50" s="11"/>
      <c r="C50" s="32"/>
      <c r="D50" s="32"/>
      <c r="E50" s="26"/>
      <c r="F50" s="31"/>
      <c r="G50" s="11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10"/>
    </row>
    <row r="51" spans="1:23" s="13" customFormat="1" ht="15" hidden="1" x14ac:dyDescent="0.25">
      <c r="A51" s="37"/>
      <c r="B51" s="11"/>
      <c r="C51" s="9"/>
      <c r="D51" s="9"/>
      <c r="E51" s="9"/>
      <c r="F51" s="9"/>
      <c r="G51" s="47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10"/>
    </row>
    <row r="52" spans="1:23" s="13" customFormat="1" ht="16.5" hidden="1" x14ac:dyDescent="0.3">
      <c r="A52" s="59" t="s">
        <v>97</v>
      </c>
      <c r="B52" s="11" t="s">
        <v>27</v>
      </c>
      <c r="C52" s="83" t="s">
        <v>76</v>
      </c>
      <c r="D52" s="83" t="s">
        <v>77</v>
      </c>
      <c r="E52" s="9" t="s">
        <v>78</v>
      </c>
      <c r="F52" s="9"/>
      <c r="G52" s="47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>
        <v>6020</v>
      </c>
      <c r="V52" s="50"/>
      <c r="W52" s="10">
        <f>U52</f>
        <v>6020</v>
      </c>
    </row>
    <row r="53" spans="1:23" s="13" customFormat="1" ht="15.75" thickBot="1" x14ac:dyDescent="0.3">
      <c r="A53" s="46"/>
      <c r="B53" s="46"/>
      <c r="C53" s="46"/>
      <c r="D53" s="47"/>
      <c r="E53" s="47"/>
      <c r="F53" s="47"/>
      <c r="G53" s="47"/>
      <c r="H53" s="50"/>
      <c r="I53" s="50"/>
      <c r="J53" s="50"/>
      <c r="K53" s="50"/>
      <c r="L53" s="50"/>
      <c r="M53" s="50"/>
      <c r="N53" s="50"/>
      <c r="O53" s="50"/>
      <c r="P53" s="50"/>
      <c r="Q53" s="50">
        <f>SUM(Q42:Q52)</f>
        <v>27749.95</v>
      </c>
      <c r="R53" s="50"/>
      <c r="S53" s="50"/>
      <c r="T53" s="50"/>
      <c r="U53" s="50"/>
      <c r="V53" s="50"/>
      <c r="W53" s="10"/>
    </row>
    <row r="54" spans="1:23" s="8" customFormat="1" ht="17.25" thickBot="1" x14ac:dyDescent="0.35">
      <c r="A54" s="38" t="s">
        <v>98</v>
      </c>
      <c r="B54" s="39"/>
      <c r="C54" s="40"/>
      <c r="D54" s="40"/>
      <c r="E54" s="40"/>
      <c r="F54" s="40"/>
      <c r="G54" s="40"/>
      <c r="H54" s="52">
        <f>SUM(H6:H53)</f>
        <v>1215197.1211288399</v>
      </c>
      <c r="I54" s="52">
        <f>SUM(I44:I53)</f>
        <v>0</v>
      </c>
      <c r="J54" s="52">
        <f>SUM(J48:J51)</f>
        <v>54432</v>
      </c>
      <c r="K54" s="52">
        <f>SUM(K48:K49)</f>
        <v>5711</v>
      </c>
      <c r="L54" s="52">
        <f>SUM(L30:L33)</f>
        <v>766063.96484799322</v>
      </c>
      <c r="M54" s="52">
        <f>SUM(M29:M52)</f>
        <v>95000</v>
      </c>
      <c r="N54" s="52">
        <f>SUM(N8:N14)</f>
        <v>1681355</v>
      </c>
      <c r="O54" s="52">
        <f>SUM(O36:O51)</f>
        <v>1364931.06</v>
      </c>
      <c r="P54" s="52">
        <f>SUM(P14:P21)</f>
        <v>1668330</v>
      </c>
      <c r="Q54" s="52"/>
      <c r="R54" s="52">
        <f>SUM(R44:R53)</f>
        <v>16297.46</v>
      </c>
      <c r="S54" s="52">
        <f>SUM(S45:S53)</f>
        <v>50479.201959654427</v>
      </c>
      <c r="T54" s="52">
        <f>SUM(T46:T52)</f>
        <v>4375</v>
      </c>
      <c r="U54" s="52">
        <f>SUM(U36:U52)</f>
        <v>6020</v>
      </c>
      <c r="V54" s="52">
        <f>SUM(V7:V21)</f>
        <v>9205</v>
      </c>
      <c r="W54" s="20"/>
    </row>
    <row r="55" spans="1:23" s="8" customFormat="1" ht="16.5" x14ac:dyDescent="0.3">
      <c r="A55" s="15"/>
      <c r="B55" s="15"/>
      <c r="C55" s="16"/>
      <c r="D55" s="16"/>
      <c r="E55" s="16"/>
      <c r="F55" s="16"/>
      <c r="G55" s="16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8"/>
    </row>
    <row r="56" spans="1:23" s="8" customFormat="1" ht="16.5" x14ac:dyDescent="0.3">
      <c r="A56" s="13" t="s">
        <v>99</v>
      </c>
      <c r="C56" s="2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3" s="8" customFormat="1" ht="16.5" hidden="1" x14ac:dyDescent="0.3">
      <c r="A57" s="13" t="s">
        <v>100</v>
      </c>
      <c r="C57" s="25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3" s="8" customFormat="1" ht="16.5" hidden="1" x14ac:dyDescent="0.3">
      <c r="A58" s="13" t="s">
        <v>101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3" ht="15" hidden="1" x14ac:dyDescent="0.25">
      <c r="A59" s="13" t="s">
        <v>102</v>
      </c>
    </row>
    <row r="60" spans="1:23" ht="15" hidden="1" x14ac:dyDescent="0.25">
      <c r="A60" s="15" t="s">
        <v>103</v>
      </c>
    </row>
    <row r="61" spans="1:23" ht="15" hidden="1" x14ac:dyDescent="0.25">
      <c r="A61" s="13" t="s">
        <v>104</v>
      </c>
    </row>
    <row r="62" spans="1:23" ht="15" hidden="1" x14ac:dyDescent="0.25">
      <c r="A62" s="15" t="s">
        <v>103</v>
      </c>
    </row>
    <row r="63" spans="1:23" ht="15" hidden="1" x14ac:dyDescent="0.25">
      <c r="A63" s="13" t="s">
        <v>105</v>
      </c>
    </row>
    <row r="64" spans="1:23" ht="15" hidden="1" x14ac:dyDescent="0.25">
      <c r="A64" s="15" t="s">
        <v>106</v>
      </c>
    </row>
    <row r="65" spans="1:1" ht="15" hidden="1" x14ac:dyDescent="0.25">
      <c r="A65" s="13" t="s">
        <v>107</v>
      </c>
    </row>
    <row r="66" spans="1:1" ht="15" hidden="1" x14ac:dyDescent="0.25">
      <c r="A66" s="15" t="s">
        <v>108</v>
      </c>
    </row>
    <row r="67" spans="1:1" ht="15" hidden="1" x14ac:dyDescent="0.25">
      <c r="A67" s="13" t="s">
        <v>109</v>
      </c>
    </row>
    <row r="68" spans="1:1" ht="15" hidden="1" x14ac:dyDescent="0.25">
      <c r="A68" s="15" t="s">
        <v>110</v>
      </c>
    </row>
    <row r="69" spans="1:1" ht="15" hidden="1" x14ac:dyDescent="0.25">
      <c r="A69" s="13" t="s">
        <v>111</v>
      </c>
    </row>
    <row r="70" spans="1:1" ht="15" hidden="1" x14ac:dyDescent="0.25">
      <c r="A70" s="15" t="s">
        <v>112</v>
      </c>
    </row>
    <row r="71" spans="1:1" ht="15" hidden="1" x14ac:dyDescent="0.25">
      <c r="A71" s="13" t="s">
        <v>113</v>
      </c>
    </row>
    <row r="72" spans="1:1" ht="15" hidden="1" x14ac:dyDescent="0.25">
      <c r="A72" s="15" t="s">
        <v>110</v>
      </c>
    </row>
    <row r="73" spans="1:1" ht="15" hidden="1" x14ac:dyDescent="0.25">
      <c r="A73" s="13" t="s">
        <v>114</v>
      </c>
    </row>
    <row r="74" spans="1:1" ht="15" hidden="1" x14ac:dyDescent="0.25">
      <c r="A74" s="15" t="s">
        <v>115</v>
      </c>
    </row>
    <row r="75" spans="1:1" ht="15" hidden="1" x14ac:dyDescent="0.25">
      <c r="A75" s="13" t="s">
        <v>116</v>
      </c>
    </row>
    <row r="76" spans="1:1" ht="15" hidden="1" x14ac:dyDescent="0.25">
      <c r="A76" s="15" t="s">
        <v>115</v>
      </c>
    </row>
    <row r="77" spans="1:1" ht="15" hidden="1" x14ac:dyDescent="0.25">
      <c r="A77" s="13" t="s">
        <v>117</v>
      </c>
    </row>
    <row r="78" spans="1:1" ht="15" hidden="1" x14ac:dyDescent="0.25">
      <c r="A78" s="15" t="s">
        <v>118</v>
      </c>
    </row>
    <row r="79" spans="1:1" ht="15" hidden="1" x14ac:dyDescent="0.25">
      <c r="A79" s="13" t="s">
        <v>119</v>
      </c>
    </row>
    <row r="80" spans="1:1" ht="15" hidden="1" x14ac:dyDescent="0.25">
      <c r="A80" s="15" t="s">
        <v>115</v>
      </c>
    </row>
    <row r="81" spans="1:1" ht="15" hidden="1" x14ac:dyDescent="0.25">
      <c r="A81" s="13" t="s">
        <v>120</v>
      </c>
    </row>
    <row r="82" spans="1:1" ht="15" hidden="1" x14ac:dyDescent="0.25">
      <c r="A82" s="15" t="s">
        <v>115</v>
      </c>
    </row>
    <row r="83" spans="1:1" ht="15" x14ac:dyDescent="0.25">
      <c r="A83" s="13" t="s">
        <v>127</v>
      </c>
    </row>
    <row r="84" spans="1:1" ht="15" x14ac:dyDescent="0.25">
      <c r="A84" s="15" t="s">
        <v>126</v>
      </c>
    </row>
    <row r="93" spans="1:1" ht="16.5" x14ac:dyDescent="0.3">
      <c r="A93" s="8" t="s">
        <v>121</v>
      </c>
    </row>
    <row r="94" spans="1:1" ht="16.5" x14ac:dyDescent="0.3">
      <c r="A94" s="8" t="s">
        <v>122</v>
      </c>
    </row>
    <row r="95" spans="1:1" ht="16.5" x14ac:dyDescent="0.3">
      <c r="A95" s="8" t="s">
        <v>123</v>
      </c>
    </row>
    <row r="96" spans="1:1" ht="16.5" x14ac:dyDescent="0.3">
      <c r="A96" s="8" t="s">
        <v>124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8e5083-a46f-4766-8e64-ee827b9e16b3" xsi:nil="true"/>
    <lcf76f155ced4ddcb4097134ff3c332f xmlns="e12619c7-9a19-4dc6-ad29-a355e3b803fe">
      <Terms xmlns="http://schemas.microsoft.com/office/infopath/2007/PartnerControls"/>
    </lcf76f155ced4ddcb4097134ff3c332f>
    <riin xmlns="e12619c7-9a19-4dc6-ad29-a355e3b803fe">
      <UserInfo>
        <DisplayName/>
        <AccountId xsi:nil="true"/>
        <AccountType/>
      </UserInfo>
    </riin>
    <txcs xmlns="e12619c7-9a19-4dc6-ad29-a355e3b803fe" xsi:nil="true"/>
    <_ip_UnifiedCompliancePolicyUIAction xmlns="http://schemas.microsoft.com/sharepoint/v3" xsi:nil="true"/>
    <DateReceived xmlns="e12619c7-9a19-4dc6-ad29-a355e3b803fe">2026-03-30T19:11:07+00:00</DateReceived>
    <InvoiceAmount xmlns="e12619c7-9a19-4dc6-ad29-a355e3b803fe" xsi:nil="true"/>
    <Date_x002f_Time xmlns="e12619c7-9a19-4dc6-ad29-a355e3b803fe" xsi:nil="true"/>
    <_ip_UnifiedCompliancePolicyProperties xmlns="http://schemas.microsoft.com/sharepoint/v3" xsi:nil="true"/>
    <Comments2 xmlns="e12619c7-9a19-4dc6-ad29-a355e3b803fe" xsi:nil="true"/>
    <stbb xmlns="e12619c7-9a19-4dc6-ad29-a355e3b803fe">
      <UserInfo>
        <DisplayName/>
        <AccountId xsi:nil="true"/>
        <AccountType/>
      </UserInfo>
    </stbb>
    <APassignment xmlns="e12619c7-9a19-4dc6-ad29-a355e3b803fe">
      <UserInfo>
        <DisplayName/>
        <AccountId xsi:nil="true"/>
        <AccountType/>
      </UserInfo>
    </APassignment>
    <Person xmlns="e12619c7-9a19-4dc6-ad29-a355e3b803fe">
      <UserInfo>
        <DisplayName/>
        <AccountId xsi:nil="true"/>
        <AccountType/>
      </UserInfo>
    </Pers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27" ma:contentTypeDescription="Create a new document." ma:contentTypeScope="" ma:versionID="a8d90c32726e812adba1ee867bcbb985">
  <xsd:schema xmlns:xsd="http://www.w3.org/2001/XMLSchema" xmlns:xs="http://www.w3.org/2001/XMLSchema" xmlns:p="http://schemas.microsoft.com/office/2006/metadata/properties" xmlns:ns1="http://schemas.microsoft.com/sharepoint/v3" xmlns:ns2="338e5083-a46f-4766-8e64-ee827b9e16b3" xmlns:ns3="e12619c7-9a19-4dc6-ad29-a355e3b803fe" targetNamespace="http://schemas.microsoft.com/office/2006/metadata/properties" ma:root="true" ma:fieldsID="ac79953502ce65f9469cb6a0a844c063" ns1:_="" ns2:_="" ns3:_="">
    <xsd:import namespace="http://schemas.microsoft.com/sharepoint/v3"/>
    <xsd:import namespace="338e5083-a46f-4766-8e64-ee827b9e16b3"/>
    <xsd:import namespace="e12619c7-9a19-4dc6-ad29-a355e3b803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_x002f_Time" minOccurs="0"/>
                <xsd:element ref="ns3:Person" minOccurs="0"/>
                <xsd:element ref="ns3:APassignment" minOccurs="0"/>
                <xsd:element ref="ns3:riin" minOccurs="0"/>
                <xsd:element ref="ns3:DateReceived" minOccurs="0"/>
                <xsd:element ref="ns3:txcs" minOccurs="0"/>
                <xsd:element ref="ns3:InvoiceAmount" minOccurs="0"/>
                <xsd:element ref="ns3:Comments2" minOccurs="0"/>
                <xsd:element ref="ns3:stbb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c8444cb7-0e4e-46b3-8118-3c23f9e04694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 / Time" ma:format="DateOnly" ma:internalName="Date_x002f_Time">
      <xsd:simpleType>
        <xsd:restriction base="dms:DateTime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assignment" ma:index="22" nillable="true" ma:displayName="AP assignment" ma:description="Select AP contact to be assigned to this item. " ma:format="Dropdown" ma:list="UserInfo" ma:SharePointGroup="0" ma:internalName="APassignmen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in" ma:index="23" nillable="true" ma:displayName="Comments" ma:list="UserInfo" ma:internalName="ri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default="[today]" ma:description="STAMP DATE / Date Received" ma:format="DateOnly" ma:internalName="DateReceived">
      <xsd:simpleType>
        <xsd:restriction base="dms:DateTime"/>
      </xsd:simpleType>
    </xsd:element>
    <xsd:element name="txcs" ma:index="25" nillable="true" ma:displayName="VENDOR" ma:internalName="txcs">
      <xsd:simpleType>
        <xsd:restriction base="dms:Text"/>
      </xsd:simpleType>
    </xsd:element>
    <xsd:element name="InvoiceAmount" ma:index="26" nillable="true" ma:displayName="Invoice Amount" ma:decimals="2" ma:format="$123,456.00 (United States)" ma:LCID="1033" ma:internalName="InvoiceAmount">
      <xsd:simpleType>
        <xsd:restriction base="dms:Currency"/>
      </xsd:simpleType>
    </xsd:element>
    <xsd:element name="Comments2" ma:index="27" nillable="true" ma:displayName="Comments2" ma:internalName="Comments2">
      <xsd:simpleType>
        <xsd:restriction base="dms:Note">
          <xsd:maxLength value="255"/>
        </xsd:restriction>
      </xsd:simpleType>
    </xsd:element>
    <xsd:element name="stbb" ma:index="28" nillable="true" ma:displayName="Person or Group" ma:list="UserInfo" ma:internalName="stb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B712D0-E56A-4BC9-B7D7-725F5B28A39B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2026-03-30T18:52:13Z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