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NORTH REB BUDGETS/"/>
    </mc:Choice>
  </mc:AlternateContent>
  <xr:revisionPtr revIDLastSave="0" documentId="8_{29A72C32-7B0F-4D0D-8212-7B7216ECC1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TRO N REB" sheetId="2" r:id="rId1"/>
  </sheets>
  <definedNames>
    <definedName name="_xlnm.Print_Area" localSheetId="0">'METRO N REB'!$A$1:$F$52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2" l="1"/>
  <c r="R40" i="2"/>
  <c r="Q49" i="2"/>
  <c r="R17" i="2"/>
  <c r="R18" i="2"/>
  <c r="R16" i="2"/>
  <c r="R15" i="2"/>
  <c r="P50" i="2"/>
  <c r="R36" i="2"/>
  <c r="R38" i="2"/>
  <c r="O37" i="2"/>
  <c r="R37" i="2" s="1"/>
  <c r="O35" i="2"/>
  <c r="R35" i="2" s="1"/>
  <c r="N50" i="2"/>
  <c r="R9" i="2"/>
  <c r="R10" i="2"/>
  <c r="R11" i="2"/>
  <c r="R12" i="2"/>
  <c r="R13" i="2"/>
  <c r="R8" i="2"/>
  <c r="R29" i="2"/>
  <c r="M50" i="2"/>
  <c r="R30" i="2"/>
  <c r="L50" i="2"/>
  <c r="K50" i="2"/>
  <c r="R45" i="2"/>
  <c r="J50" i="2"/>
  <c r="H22" i="2"/>
  <c r="R39" i="2"/>
  <c r="I50" i="2"/>
  <c r="O50" i="2" l="1"/>
  <c r="H50" i="2"/>
</calcChain>
</file>

<file path=xl/sharedStrings.xml><?xml version="1.0" encoding="utf-8"?>
<sst xmlns="http://schemas.openxmlformats.org/spreadsheetml/2006/main" count="174" uniqueCount="103">
  <si>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</si>
  <si>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</si>
  <si>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</si>
  <si>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</si>
  <si>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</si>
  <si>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</si>
  <si>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</si>
  <si>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</si>
  <si>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</si>
  <si>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</si>
  <si>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</si>
  <si>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</si>
  <si>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</si>
  <si>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</si>
  <si>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</si>
  <si>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</si>
  <si>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</si>
  <si>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</si>
  <si>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</si>
  <si>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</si>
  <si>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</si>
  <si>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</si>
  <si>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</si>
  <si>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</si>
  <si>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</si>
  <si>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</si>
  <si>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</si>
  <si>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</si>
  <si>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</si>
  <si>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</si>
  <si>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</si>
  <si>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</si>
  <si>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</si>
  <si>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</si>
  <si>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</si>
  <si>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</si>
  <si>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</si>
  <si>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</si>
  <si>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</si>
  <si>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</si>
  <si>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</si>
  <si>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</si>
  <si>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</si>
  <si>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</si>
  <si>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</si>
  <si>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</si>
  <si>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</si>
  <si>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</si>
  <si>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</si>
  <si>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</si>
  <si>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</si>
  <si>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</si>
  <si>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</si>
  <si>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26CCMETNWP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</si>
  <si>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</si>
  <si>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</si>
  <si>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</si>
  <si>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</si>
  <si>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</si>
  <si>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</si>
  <si>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</si>
  <si>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</si>
  <si>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</si>
  <si>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</si>
  <si>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</si>
  <si>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</si>
  <si>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26CCMETNVETSUI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</si>
  <si>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</si>
  <si>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</si>
  <si>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</si>
  <si>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</si>
  <si>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</si>
  <si>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</si>
  <si>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</si>
  <si>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</si>
  <si>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</si>
  <si>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</si>
  <si>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</si>
  <si>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</si>
  <si>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</si>
  <si>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</si>
  <si>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</si>
  <si>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</si>
  <si>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</si>
  <si>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</si>
  <si>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</si>
  <si>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</si>
  <si>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</si>
  <si>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VENDOR CUSTOMER CODE</t>
  </si>
  <si>
    <t>VC6000181727</t>
  </si>
  <si>
    <t>UEI #</t>
  </si>
  <si>
    <t>KYRATTDFFL33</t>
  </si>
  <si>
    <t>TO ADD PARTNER FUNDS</t>
  </si>
  <si>
    <t>BUDGET #8 FY26 DEC 3 2025</t>
  </si>
  <si>
    <t>BUDGET #8 FY26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</si>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</sst>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37" fontId="8" fillId="0" borderId="10" xfId="2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"/>
  <sheetViews>
    <sheetView tabSelected="1" topLeftCell="A5" zoomScale="120" zoomScaleNormal="120" workbookViewId="0">
      <selection activeCell="A47" sqref="A47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8" width="21.453125" style="2" hidden="1" customWidth="1"/>
    <col min="9" max="12" width="14.1796875" style="2" hidden="1" customWidth="1"/>
    <col min="13" max="13" width="12.81640625" style="2" hidden="1" customWidth="1"/>
    <col min="14" max="14" width="19.54296875" style="2" hidden="1" customWidth="1"/>
    <col min="15" max="16" width="18.81640625" style="2" hidden="1" customWidth="1"/>
    <col min="17" max="17" width="18.81640625" style="2" customWidth="1"/>
    <col min="18" max="18" width="14.453125" style="3" hidden="1" customWidth="1"/>
    <col min="19" max="19" width="14" style="3" bestFit="1" customWidth="1"/>
    <col min="20" max="16384" width="9.1796875" style="3"/>
  </cols>
  <sheetData>
    <row r="1" spans="1:19" ht="20.5" x14ac:dyDescent="0.45">
      <c r="A1" s="3" t="s">
        <v>0</v>
      </c>
      <c r="B1" s="84" t="s">
        <v>1</v>
      </c>
      <c r="C1" s="85"/>
      <c r="D1" s="85"/>
      <c r="E1" s="85"/>
      <c r="F1" s="85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9" ht="20.5" x14ac:dyDescent="0.45">
      <c r="A2" s="29"/>
      <c r="B2" s="82"/>
      <c r="C2" s="82"/>
      <c r="D2" s="82"/>
      <c r="E2" s="6"/>
      <c r="F2" s="6"/>
      <c r="G2" s="6"/>
      <c r="R2" s="2"/>
    </row>
    <row r="3" spans="1:19" ht="20.5" x14ac:dyDescent="0.45">
      <c r="A3" s="4" t="s">
        <v>2</v>
      </c>
      <c r="B3" s="48"/>
      <c r="C3" s="1"/>
      <c r="R3" s="2"/>
    </row>
    <row r="4" spans="1:19" ht="21" thickBot="1" x14ac:dyDescent="0.5">
      <c r="A4" s="4"/>
      <c r="B4" s="5"/>
      <c r="C4" s="1"/>
    </row>
    <row r="5" spans="1:19" s="8" customFormat="1" ht="37.5" customHeight="1" thickBot="1" x14ac:dyDescent="0.4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4" t="s">
        <v>8</v>
      </c>
      <c r="H5" s="24" t="s">
        <v>9</v>
      </c>
      <c r="I5" s="54" t="s">
        <v>10</v>
      </c>
      <c r="J5" s="76" t="s">
        <v>11</v>
      </c>
      <c r="K5" s="76" t="s">
        <v>12</v>
      </c>
      <c r="L5" s="76" t="s">
        <v>13</v>
      </c>
      <c r="M5" s="76" t="s">
        <v>14</v>
      </c>
      <c r="N5" s="76" t="s">
        <v>15</v>
      </c>
      <c r="O5" s="76" t="s">
        <v>16</v>
      </c>
      <c r="P5" s="76" t="s">
        <v>17</v>
      </c>
      <c r="Q5" s="76" t="s">
        <v>94</v>
      </c>
      <c r="R5" s="7" t="s">
        <v>18</v>
      </c>
    </row>
    <row r="6" spans="1:19" s="13" customFormat="1" ht="24.65" hidden="1" customHeight="1" x14ac:dyDescent="0.35">
      <c r="A6" s="21" t="s">
        <v>19</v>
      </c>
      <c r="B6" s="35"/>
      <c r="C6" s="41"/>
      <c r="D6" s="41"/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22"/>
    </row>
    <row r="7" spans="1:19" s="13" customFormat="1" ht="24.65" hidden="1" customHeight="1" x14ac:dyDescent="0.35">
      <c r="A7" s="9" t="s">
        <v>20</v>
      </c>
      <c r="B7" s="11"/>
      <c r="C7" s="26"/>
      <c r="D7" s="26"/>
      <c r="E7" s="2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</row>
    <row r="8" spans="1:19" s="13" customFormat="1" ht="14.5" hidden="1" x14ac:dyDescent="0.35">
      <c r="A8" s="61" t="s">
        <v>21</v>
      </c>
      <c r="B8" s="9" t="s">
        <v>22</v>
      </c>
      <c r="C8" s="62" t="s">
        <v>23</v>
      </c>
      <c r="D8" s="63" t="s">
        <v>24</v>
      </c>
      <c r="E8" s="63">
        <v>6501</v>
      </c>
      <c r="F8" s="9">
        <v>17.259</v>
      </c>
      <c r="G8" s="64" t="s">
        <v>25</v>
      </c>
      <c r="H8" s="49"/>
      <c r="I8" s="49"/>
      <c r="J8" s="49"/>
      <c r="K8" s="49"/>
      <c r="L8" s="49"/>
      <c r="M8" s="49"/>
      <c r="N8" s="49">
        <v>1253816</v>
      </c>
      <c r="O8" s="49"/>
      <c r="P8" s="49"/>
      <c r="Q8" s="49"/>
      <c r="R8" s="10">
        <f>N8</f>
        <v>1253816</v>
      </c>
    </row>
    <row r="9" spans="1:19" s="13" customFormat="1" ht="14.5" hidden="1" x14ac:dyDescent="0.35">
      <c r="A9" s="61" t="s">
        <v>21</v>
      </c>
      <c r="B9" s="9" t="s">
        <v>26</v>
      </c>
      <c r="C9" s="62" t="s">
        <v>23</v>
      </c>
      <c r="D9" s="63" t="s">
        <v>24</v>
      </c>
      <c r="E9" s="63">
        <v>6501</v>
      </c>
      <c r="F9" s="9">
        <v>17.259</v>
      </c>
      <c r="G9" s="64" t="s">
        <v>25</v>
      </c>
      <c r="H9" s="49"/>
      <c r="I9" s="49"/>
      <c r="J9" s="49"/>
      <c r="K9" s="49"/>
      <c r="L9" s="49"/>
      <c r="M9" s="49"/>
      <c r="N9" s="49">
        <v>1</v>
      </c>
      <c r="O9" s="49"/>
      <c r="P9" s="49"/>
      <c r="Q9" s="49"/>
      <c r="R9" s="10">
        <f t="shared" ref="R9:R13" si="0">N9</f>
        <v>1</v>
      </c>
    </row>
    <row r="10" spans="1:19" s="13" customFormat="1" ht="14.5" hidden="1" x14ac:dyDescent="0.35">
      <c r="A10" s="14" t="s">
        <v>27</v>
      </c>
      <c r="B10" s="9" t="s">
        <v>22</v>
      </c>
      <c r="C10" s="62" t="s">
        <v>28</v>
      </c>
      <c r="D10" s="9" t="s">
        <v>29</v>
      </c>
      <c r="E10" s="9">
        <v>6502</v>
      </c>
      <c r="F10" s="9">
        <v>17.257999999999999</v>
      </c>
      <c r="G10" s="64" t="s">
        <v>25</v>
      </c>
      <c r="H10" s="49"/>
      <c r="I10" s="49"/>
      <c r="J10" s="49"/>
      <c r="K10" s="49"/>
      <c r="L10" s="49"/>
      <c r="M10" s="49"/>
      <c r="N10" s="49">
        <v>204841</v>
      </c>
      <c r="O10" s="49"/>
      <c r="P10" s="49"/>
      <c r="Q10" s="49"/>
      <c r="R10" s="10">
        <f t="shared" si="0"/>
        <v>204841</v>
      </c>
    </row>
    <row r="11" spans="1:19" s="13" customFormat="1" ht="14.5" hidden="1" x14ac:dyDescent="0.35">
      <c r="A11" s="14" t="s">
        <v>27</v>
      </c>
      <c r="B11" s="9" t="s">
        <v>26</v>
      </c>
      <c r="C11" s="62" t="s">
        <v>28</v>
      </c>
      <c r="D11" s="9" t="s">
        <v>29</v>
      </c>
      <c r="E11" s="9">
        <v>6502</v>
      </c>
      <c r="F11" s="9">
        <v>17.257999999999999</v>
      </c>
      <c r="G11" s="64" t="s">
        <v>25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10">
        <f t="shared" si="0"/>
        <v>1</v>
      </c>
    </row>
    <row r="12" spans="1:19" s="13" customFormat="1" ht="14.5" hidden="1" x14ac:dyDescent="0.35">
      <c r="A12" s="28" t="s">
        <v>30</v>
      </c>
      <c r="B12" s="9" t="s">
        <v>22</v>
      </c>
      <c r="C12" s="62" t="s">
        <v>31</v>
      </c>
      <c r="D12" s="9" t="s">
        <v>32</v>
      </c>
      <c r="E12" s="9">
        <v>6503</v>
      </c>
      <c r="F12" s="9">
        <v>17.277999999999999</v>
      </c>
      <c r="G12" s="64" t="s">
        <v>25</v>
      </c>
      <c r="H12" s="49"/>
      <c r="I12" s="49"/>
      <c r="J12" s="49"/>
      <c r="K12" s="49"/>
      <c r="L12" s="49"/>
      <c r="M12" s="49"/>
      <c r="N12" s="49">
        <v>222695</v>
      </c>
      <c r="O12" s="49"/>
      <c r="P12" s="49"/>
      <c r="Q12" s="49"/>
      <c r="R12" s="10">
        <f t="shared" si="0"/>
        <v>222695</v>
      </c>
    </row>
    <row r="13" spans="1:19" s="13" customFormat="1" ht="14.5" hidden="1" x14ac:dyDescent="0.35">
      <c r="A13" s="28" t="s">
        <v>30</v>
      </c>
      <c r="B13" s="9" t="s">
        <v>26</v>
      </c>
      <c r="C13" s="62" t="s">
        <v>31</v>
      </c>
      <c r="D13" s="9" t="s">
        <v>32</v>
      </c>
      <c r="E13" s="9">
        <v>6503</v>
      </c>
      <c r="F13" s="9">
        <v>17.277999999999999</v>
      </c>
      <c r="G13" s="64" t="s">
        <v>25</v>
      </c>
      <c r="H13" s="49"/>
      <c r="I13" s="49"/>
      <c r="J13" s="49"/>
      <c r="K13" s="49"/>
      <c r="L13" s="49"/>
      <c r="M13" s="49"/>
      <c r="N13" s="49">
        <v>1</v>
      </c>
      <c r="O13" s="49"/>
      <c r="P13" s="49"/>
      <c r="Q13" s="49"/>
      <c r="R13" s="10">
        <f t="shared" si="0"/>
        <v>1</v>
      </c>
    </row>
    <row r="14" spans="1:19" s="13" customFormat="1" ht="15.5" hidden="1" x14ac:dyDescent="0.35">
      <c r="A14" s="28"/>
      <c r="B14" s="11"/>
      <c r="C14" s="9"/>
      <c r="D14" s="56"/>
      <c r="E14" s="56"/>
      <c r="F14" s="9"/>
      <c r="G14" s="58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10"/>
    </row>
    <row r="15" spans="1:19" s="13" customFormat="1" ht="14.5" hidden="1" x14ac:dyDescent="0.35">
      <c r="A15" s="14" t="s">
        <v>27</v>
      </c>
      <c r="B15" s="11" t="s">
        <v>22</v>
      </c>
      <c r="C15" s="62" t="s">
        <v>33</v>
      </c>
      <c r="D15" s="9" t="s">
        <v>29</v>
      </c>
      <c r="E15" s="9">
        <v>6502</v>
      </c>
      <c r="F15" s="9">
        <v>17.257999999999999</v>
      </c>
      <c r="G15" s="64" t="s">
        <v>25</v>
      </c>
      <c r="H15" s="49"/>
      <c r="I15" s="49"/>
      <c r="J15" s="49"/>
      <c r="K15" s="49"/>
      <c r="L15" s="49"/>
      <c r="M15" s="49"/>
      <c r="N15" s="49"/>
      <c r="O15" s="49"/>
      <c r="P15" s="49">
        <v>847707</v>
      </c>
      <c r="Q15" s="49"/>
      <c r="R15" s="10">
        <f>P15</f>
        <v>847707</v>
      </c>
      <c r="S15" s="45"/>
    </row>
    <row r="16" spans="1:19" s="13" customFormat="1" ht="14.5" hidden="1" x14ac:dyDescent="0.35">
      <c r="A16" s="14" t="s">
        <v>27</v>
      </c>
      <c r="B16" s="11" t="s">
        <v>26</v>
      </c>
      <c r="C16" s="62" t="s">
        <v>33</v>
      </c>
      <c r="D16" s="9" t="s">
        <v>29</v>
      </c>
      <c r="E16" s="9">
        <v>6502</v>
      </c>
      <c r="F16" s="9">
        <v>17.257999999999999</v>
      </c>
      <c r="G16" s="64" t="s">
        <v>25</v>
      </c>
      <c r="H16" s="49"/>
      <c r="I16" s="49"/>
      <c r="J16" s="49"/>
      <c r="K16" s="49"/>
      <c r="L16" s="49"/>
      <c r="M16" s="49"/>
      <c r="N16" s="49"/>
      <c r="O16" s="49"/>
      <c r="P16" s="49">
        <v>1</v>
      </c>
      <c r="Q16" s="49"/>
      <c r="R16" s="10">
        <f>P16</f>
        <v>1</v>
      </c>
    </row>
    <row r="17" spans="1:19" s="13" customFormat="1" ht="14.5" hidden="1" x14ac:dyDescent="0.35">
      <c r="A17" s="28" t="s">
        <v>30</v>
      </c>
      <c r="B17" s="11" t="s">
        <v>22</v>
      </c>
      <c r="C17" s="62" t="s">
        <v>34</v>
      </c>
      <c r="D17" s="9" t="s">
        <v>32</v>
      </c>
      <c r="E17" s="9">
        <v>6503</v>
      </c>
      <c r="F17" s="9">
        <v>17.277999999999999</v>
      </c>
      <c r="G17" s="64" t="s">
        <v>25</v>
      </c>
      <c r="H17" s="49"/>
      <c r="I17" s="49"/>
      <c r="J17" s="49"/>
      <c r="K17" s="49"/>
      <c r="L17" s="49"/>
      <c r="M17" s="49"/>
      <c r="N17" s="49"/>
      <c r="O17" s="49"/>
      <c r="P17" s="49">
        <v>820621</v>
      </c>
      <c r="Q17" s="49"/>
      <c r="R17" s="10">
        <f t="shared" ref="R17:R18" si="1">P17</f>
        <v>820621</v>
      </c>
    </row>
    <row r="18" spans="1:19" s="13" customFormat="1" ht="14.5" hidden="1" x14ac:dyDescent="0.35">
      <c r="A18" s="28" t="s">
        <v>30</v>
      </c>
      <c r="B18" s="11" t="s">
        <v>26</v>
      </c>
      <c r="C18" s="62" t="s">
        <v>34</v>
      </c>
      <c r="D18" s="9" t="s">
        <v>32</v>
      </c>
      <c r="E18" s="9">
        <v>6503</v>
      </c>
      <c r="F18" s="9">
        <v>17.277999999999999</v>
      </c>
      <c r="G18" s="64" t="s">
        <v>25</v>
      </c>
      <c r="H18" s="49"/>
      <c r="I18" s="49"/>
      <c r="J18" s="49"/>
      <c r="K18" s="49"/>
      <c r="L18" s="49"/>
      <c r="M18" s="49"/>
      <c r="N18" s="49"/>
      <c r="O18" s="49"/>
      <c r="P18" s="49">
        <v>1</v>
      </c>
      <c r="Q18" s="49"/>
      <c r="R18" s="10">
        <f t="shared" si="1"/>
        <v>1</v>
      </c>
    </row>
    <row r="19" spans="1:19" s="13" customFormat="1" ht="14.5" hidden="1" x14ac:dyDescent="0.35">
      <c r="A19" s="36"/>
      <c r="B19" s="11"/>
      <c r="C19" s="9"/>
      <c r="D19" s="9"/>
      <c r="E19" s="11"/>
      <c r="F19" s="9"/>
      <c r="G19" s="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10"/>
    </row>
    <row r="20" spans="1:19" s="13" customFormat="1" ht="14.5" hidden="1" x14ac:dyDescent="0.35">
      <c r="A20" s="21" t="s">
        <v>19</v>
      </c>
      <c r="B20" s="11"/>
      <c r="C20" s="26"/>
      <c r="D20" s="26"/>
      <c r="E20" s="27"/>
      <c r="F20" s="9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0"/>
    </row>
    <row r="21" spans="1:19" s="13" customFormat="1" ht="14.5" hidden="1" x14ac:dyDescent="0.35">
      <c r="A21" s="9" t="s">
        <v>35</v>
      </c>
      <c r="B21" s="11"/>
      <c r="C21" s="26"/>
      <c r="D21" s="26"/>
      <c r="E21" s="27"/>
      <c r="F21" s="9"/>
      <c r="G21" s="9"/>
      <c r="H21" s="74"/>
      <c r="I21" s="12"/>
      <c r="J21" s="12"/>
      <c r="K21" s="12"/>
      <c r="L21" s="12"/>
      <c r="M21" s="12"/>
      <c r="N21" s="12"/>
      <c r="O21" s="12"/>
      <c r="P21" s="12"/>
      <c r="Q21" s="12"/>
      <c r="R21" s="10"/>
    </row>
    <row r="22" spans="1:19" s="13" customFormat="1" ht="15.5" hidden="1" x14ac:dyDescent="0.35">
      <c r="A22" s="65" t="s">
        <v>36</v>
      </c>
      <c r="B22" s="67" t="s">
        <v>37</v>
      </c>
      <c r="C22" s="68" t="s">
        <v>38</v>
      </c>
      <c r="D22" s="69" t="s">
        <v>39</v>
      </c>
      <c r="E22" s="69" t="s">
        <v>40</v>
      </c>
      <c r="F22" s="69">
        <v>17.225000000000001</v>
      </c>
      <c r="G22" s="70" t="s">
        <v>41</v>
      </c>
      <c r="H22" s="74">
        <f>1215197.12112884-1</f>
        <v>1215196.1211288399</v>
      </c>
      <c r="I22" s="12"/>
      <c r="J22" s="12"/>
      <c r="K22" s="12"/>
      <c r="L22" s="12"/>
      <c r="M22" s="12"/>
      <c r="N22" s="12"/>
      <c r="O22" s="12"/>
      <c r="P22" s="12"/>
      <c r="Q22" s="12"/>
      <c r="R22" s="10"/>
    </row>
    <row r="23" spans="1:19" s="13" customFormat="1" ht="15.5" hidden="1" x14ac:dyDescent="0.35">
      <c r="A23" s="66" t="s">
        <v>36</v>
      </c>
      <c r="B23" s="71" t="s">
        <v>42</v>
      </c>
      <c r="C23" s="72" t="s">
        <v>38</v>
      </c>
      <c r="D23" s="73" t="s">
        <v>39</v>
      </c>
      <c r="E23" s="73" t="s">
        <v>40</v>
      </c>
      <c r="F23" s="73">
        <v>17.225000000000001</v>
      </c>
      <c r="G23" s="70" t="s">
        <v>41</v>
      </c>
      <c r="H23" s="74">
        <v>1</v>
      </c>
      <c r="I23" s="12"/>
      <c r="J23" s="12"/>
      <c r="K23" s="12"/>
      <c r="L23" s="12"/>
      <c r="M23" s="12"/>
      <c r="N23" s="12"/>
      <c r="O23" s="12"/>
      <c r="P23" s="12"/>
      <c r="Q23" s="12"/>
      <c r="R23" s="55"/>
    </row>
    <row r="24" spans="1:19" s="13" customFormat="1" ht="14.5" hidden="1" x14ac:dyDescent="0.35">
      <c r="A24" s="37"/>
      <c r="B24" s="11"/>
      <c r="C24" s="9"/>
      <c r="D24" s="9"/>
      <c r="E24" s="9"/>
      <c r="F24" s="9"/>
      <c r="G24" s="9"/>
      <c r="H24" s="74"/>
      <c r="I24" s="12"/>
      <c r="J24" s="12"/>
      <c r="K24" s="12"/>
      <c r="L24" s="12"/>
      <c r="M24" s="12"/>
      <c r="N24" s="12"/>
      <c r="O24" s="12"/>
      <c r="P24" s="12"/>
      <c r="Q24" s="12"/>
      <c r="R24" s="10"/>
      <c r="S24" s="45"/>
    </row>
    <row r="25" spans="1:19" s="13" customFormat="1" ht="14.5" hidden="1" x14ac:dyDescent="0.35">
      <c r="A25" s="14"/>
      <c r="B25" s="11"/>
      <c r="C25" s="9"/>
      <c r="D25" s="9"/>
      <c r="E25" s="9"/>
      <c r="F25" s="9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0"/>
    </row>
    <row r="26" spans="1:19" s="13" customFormat="1" ht="14.5" hidden="1" x14ac:dyDescent="0.35">
      <c r="A26" s="14"/>
      <c r="B26" s="11"/>
      <c r="C26" s="9"/>
      <c r="D26" s="9"/>
      <c r="E26" s="9"/>
      <c r="F26" s="9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0"/>
    </row>
    <row r="27" spans="1:19" s="13" customFormat="1" ht="14.5" hidden="1" x14ac:dyDescent="0.35">
      <c r="A27" s="21" t="s">
        <v>19</v>
      </c>
      <c r="B27" s="11"/>
      <c r="C27" s="26"/>
      <c r="D27" s="77"/>
      <c r="E27" s="27"/>
      <c r="F27" s="9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0"/>
    </row>
    <row r="28" spans="1:19" s="13" customFormat="1" ht="14.5" hidden="1" x14ac:dyDescent="0.35">
      <c r="A28" s="9" t="s">
        <v>43</v>
      </c>
      <c r="B28" s="11"/>
      <c r="C28" s="26"/>
      <c r="D28" s="77"/>
      <c r="E28" s="27"/>
      <c r="F28" s="9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0"/>
    </row>
    <row r="29" spans="1:19" s="13" customFormat="1" ht="15.5" hidden="1" x14ac:dyDescent="0.35">
      <c r="A29" s="14" t="s">
        <v>44</v>
      </c>
      <c r="B29" s="53" t="s">
        <v>37</v>
      </c>
      <c r="C29" s="56" t="s">
        <v>45</v>
      </c>
      <c r="D29" s="57" t="s">
        <v>46</v>
      </c>
      <c r="E29" s="56" t="s">
        <v>47</v>
      </c>
      <c r="F29" s="56" t="s">
        <v>48</v>
      </c>
      <c r="G29" s="9"/>
      <c r="H29" s="12"/>
      <c r="I29" s="12"/>
      <c r="J29" s="12"/>
      <c r="K29" s="12"/>
      <c r="L29" s="12"/>
      <c r="M29" s="80">
        <v>95000</v>
      </c>
      <c r="N29" s="80"/>
      <c r="O29" s="80"/>
      <c r="P29" s="80"/>
      <c r="Q29" s="80"/>
      <c r="R29" s="10">
        <f>SUM(M29)</f>
        <v>95000</v>
      </c>
    </row>
    <row r="30" spans="1:19" s="13" customFormat="1" ht="14.15" hidden="1" customHeight="1" x14ac:dyDescent="0.35">
      <c r="A30" s="30" t="s">
        <v>49</v>
      </c>
      <c r="B30" s="53" t="s">
        <v>37</v>
      </c>
      <c r="C30" s="9" t="s">
        <v>50</v>
      </c>
      <c r="D30" s="78" t="s">
        <v>51</v>
      </c>
      <c r="E30" s="57" t="s">
        <v>52</v>
      </c>
      <c r="F30" s="11" t="s">
        <v>48</v>
      </c>
      <c r="G30" s="9"/>
      <c r="H30" s="12"/>
      <c r="I30" s="12"/>
      <c r="J30" s="12"/>
      <c r="K30" s="12"/>
      <c r="L30" s="80">
        <v>766063.96484799322</v>
      </c>
      <c r="M30" s="80"/>
      <c r="N30" s="80"/>
      <c r="O30" s="80"/>
      <c r="P30" s="80"/>
      <c r="Q30" s="80"/>
      <c r="R30" s="10">
        <f>L30</f>
        <v>766063.96484799322</v>
      </c>
    </row>
    <row r="31" spans="1:19" s="13" customFormat="1" ht="14.5" hidden="1" x14ac:dyDescent="0.35">
      <c r="A31" s="30"/>
      <c r="B31" s="53"/>
      <c r="C31" s="79"/>
      <c r="D31" s="78"/>
      <c r="E31" s="57"/>
      <c r="F31" s="11"/>
      <c r="G31" s="11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0"/>
    </row>
    <row r="32" spans="1:19" s="13" customFormat="1" ht="14.5" x14ac:dyDescent="0.35">
      <c r="A32" s="34"/>
      <c r="B32" s="11"/>
      <c r="C32" s="9"/>
      <c r="D32" s="69"/>
      <c r="E32" s="9"/>
      <c r="F32" s="11"/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0"/>
    </row>
    <row r="33" spans="1:18" s="13" customFormat="1" ht="14.5" x14ac:dyDescent="0.35">
      <c r="A33" s="21" t="s">
        <v>19</v>
      </c>
      <c r="B33" s="37"/>
      <c r="C33" s="37"/>
      <c r="D33" s="37"/>
      <c r="E33" s="37"/>
      <c r="F33" s="51"/>
      <c r="G33" s="5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0"/>
    </row>
    <row r="34" spans="1:18" s="13" customFormat="1" ht="14.5" x14ac:dyDescent="0.35">
      <c r="A34" s="9" t="s">
        <v>53</v>
      </c>
      <c r="B34" s="37"/>
      <c r="C34" s="37"/>
      <c r="D34" s="37"/>
      <c r="E34" s="37"/>
      <c r="F34" s="51"/>
      <c r="G34" s="37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10"/>
    </row>
    <row r="35" spans="1:18" s="13" customFormat="1" ht="14.5" hidden="1" x14ac:dyDescent="0.35">
      <c r="A35" s="14" t="s">
        <v>54</v>
      </c>
      <c r="B35" s="11" t="s">
        <v>22</v>
      </c>
      <c r="C35" s="9" t="s">
        <v>55</v>
      </c>
      <c r="D35" s="9" t="s">
        <v>56</v>
      </c>
      <c r="E35" s="9" t="s">
        <v>57</v>
      </c>
      <c r="F35" s="11">
        <v>17.207000000000001</v>
      </c>
      <c r="G35" s="81" t="s">
        <v>58</v>
      </c>
      <c r="H35" s="49"/>
      <c r="I35" s="49"/>
      <c r="J35" s="49"/>
      <c r="K35" s="49"/>
      <c r="L35" s="49"/>
      <c r="M35" s="49"/>
      <c r="N35" s="49"/>
      <c r="O35" s="49">
        <f>1256714.08-1</f>
        <v>1256713.08</v>
      </c>
      <c r="P35" s="49"/>
      <c r="Q35" s="49"/>
      <c r="R35" s="10">
        <f>O35</f>
        <v>1256713.08</v>
      </c>
    </row>
    <row r="36" spans="1:18" s="13" customFormat="1" ht="14.5" hidden="1" x14ac:dyDescent="0.35">
      <c r="A36" s="14" t="s">
        <v>54</v>
      </c>
      <c r="B36" s="11" t="s">
        <v>26</v>
      </c>
      <c r="C36" s="9" t="s">
        <v>55</v>
      </c>
      <c r="D36" s="9" t="s">
        <v>56</v>
      </c>
      <c r="E36" s="9" t="s">
        <v>57</v>
      </c>
      <c r="F36" s="11">
        <v>17.207000000000001</v>
      </c>
      <c r="G36" s="81" t="s">
        <v>58</v>
      </c>
      <c r="H36" s="49"/>
      <c r="I36" s="49"/>
      <c r="J36" s="49"/>
      <c r="K36" s="49"/>
      <c r="L36" s="49"/>
      <c r="M36" s="49"/>
      <c r="N36" s="49"/>
      <c r="O36" s="49">
        <v>1</v>
      </c>
      <c r="P36" s="49"/>
      <c r="Q36" s="49"/>
      <c r="R36" s="10">
        <f t="shared" ref="R36:R38" si="2">O36</f>
        <v>1</v>
      </c>
    </row>
    <row r="37" spans="1:18" s="13" customFormat="1" ht="14.5" hidden="1" x14ac:dyDescent="0.35">
      <c r="A37" s="14" t="s">
        <v>59</v>
      </c>
      <c r="B37" s="11" t="s">
        <v>22</v>
      </c>
      <c r="C37" s="9" t="s">
        <v>55</v>
      </c>
      <c r="D37" s="9" t="s">
        <v>56</v>
      </c>
      <c r="E37" s="9" t="s">
        <v>60</v>
      </c>
      <c r="F37" s="11" t="s">
        <v>61</v>
      </c>
      <c r="G37" s="81" t="s">
        <v>58</v>
      </c>
      <c r="H37" s="49"/>
      <c r="I37" s="49"/>
      <c r="J37" s="49"/>
      <c r="K37" s="49"/>
      <c r="L37" s="49"/>
      <c r="M37" s="49"/>
      <c r="N37" s="49"/>
      <c r="O37" s="49">
        <f>108216.98-1</f>
        <v>108215.98</v>
      </c>
      <c r="P37" s="49"/>
      <c r="Q37" s="49"/>
      <c r="R37" s="10">
        <f t="shared" si="2"/>
        <v>108215.98</v>
      </c>
    </row>
    <row r="38" spans="1:18" s="13" customFormat="1" ht="14.5" hidden="1" x14ac:dyDescent="0.35">
      <c r="A38" s="14" t="s">
        <v>59</v>
      </c>
      <c r="B38" s="11" t="s">
        <v>26</v>
      </c>
      <c r="C38" s="9" t="s">
        <v>55</v>
      </c>
      <c r="D38" s="9" t="s">
        <v>56</v>
      </c>
      <c r="E38" s="9" t="s">
        <v>60</v>
      </c>
      <c r="F38" s="11" t="s">
        <v>61</v>
      </c>
      <c r="G38" s="81" t="s">
        <v>58</v>
      </c>
      <c r="H38" s="49"/>
      <c r="I38" s="49"/>
      <c r="J38" s="49"/>
      <c r="K38" s="49"/>
      <c r="L38" s="49"/>
      <c r="M38" s="49"/>
      <c r="N38" s="49"/>
      <c r="O38" s="49">
        <v>1</v>
      </c>
      <c r="P38" s="49"/>
      <c r="Q38" s="49"/>
      <c r="R38" s="10">
        <f t="shared" si="2"/>
        <v>1</v>
      </c>
    </row>
    <row r="39" spans="1:18" s="13" customFormat="1" ht="15.5" hidden="1" x14ac:dyDescent="0.35">
      <c r="A39" s="59"/>
      <c r="B39" s="11"/>
      <c r="C39" s="60" t="s">
        <v>62</v>
      </c>
      <c r="D39" s="9" t="s">
        <v>63</v>
      </c>
      <c r="E39" s="9" t="s">
        <v>64</v>
      </c>
      <c r="F39" s="9">
        <v>10.561</v>
      </c>
      <c r="G39" s="56" t="s">
        <v>65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10">
        <f>SUM(H39:I39)</f>
        <v>0</v>
      </c>
    </row>
    <row r="40" spans="1:18" s="13" customFormat="1" ht="15.5" x14ac:dyDescent="0.35">
      <c r="A40" s="59" t="s">
        <v>95</v>
      </c>
      <c r="B40" s="11" t="s">
        <v>22</v>
      </c>
      <c r="C40" s="86" t="s">
        <v>96</v>
      </c>
      <c r="D40" s="86" t="s">
        <v>97</v>
      </c>
      <c r="E40" s="9" t="s">
        <v>98</v>
      </c>
      <c r="F40" s="47"/>
      <c r="G40" s="56"/>
      <c r="H40" s="50"/>
      <c r="I40" s="50"/>
      <c r="J40" s="50"/>
      <c r="K40" s="50"/>
      <c r="L40" s="50"/>
      <c r="M40" s="50"/>
      <c r="N40" s="50"/>
      <c r="O40" s="50"/>
      <c r="P40" s="50"/>
      <c r="Q40" s="50">
        <v>21729.95</v>
      </c>
      <c r="R40" s="10">
        <f>Q40</f>
        <v>21729.95</v>
      </c>
    </row>
    <row r="41" spans="1:18" s="13" customFormat="1" ht="15.5" x14ac:dyDescent="0.35">
      <c r="A41" s="59" t="s">
        <v>99</v>
      </c>
      <c r="B41" s="11" t="s">
        <v>22</v>
      </c>
      <c r="C41" s="87" t="s">
        <v>100</v>
      </c>
      <c r="D41" s="87" t="s">
        <v>101</v>
      </c>
      <c r="E41" s="9" t="s">
        <v>102</v>
      </c>
      <c r="F41" s="47"/>
      <c r="G41" s="56"/>
      <c r="H41" s="50"/>
      <c r="I41" s="50"/>
      <c r="J41" s="50"/>
      <c r="K41" s="50"/>
      <c r="L41" s="50"/>
      <c r="M41" s="50"/>
      <c r="N41" s="50"/>
      <c r="O41" s="50"/>
      <c r="P41" s="50"/>
      <c r="Q41" s="50">
        <v>6020</v>
      </c>
      <c r="R41" s="10">
        <f>Q41</f>
        <v>6020</v>
      </c>
    </row>
    <row r="42" spans="1:18" s="13" customFormat="1" ht="14.5" x14ac:dyDescent="0.35">
      <c r="A42" s="14"/>
      <c r="B42" s="11"/>
      <c r="C42" s="32"/>
      <c r="D42" s="32"/>
      <c r="E42" s="33"/>
      <c r="F42" s="31"/>
      <c r="G42" s="11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10"/>
    </row>
    <row r="43" spans="1:18" s="13" customFormat="1" ht="14.5" hidden="1" x14ac:dyDescent="0.35">
      <c r="A43" s="21" t="s">
        <v>19</v>
      </c>
      <c r="B43" s="11"/>
      <c r="C43" s="32"/>
      <c r="D43" s="32"/>
      <c r="E43" s="33"/>
      <c r="F43" s="31"/>
      <c r="G43" s="11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10"/>
    </row>
    <row r="44" spans="1:18" s="13" customFormat="1" ht="14.5" hidden="1" x14ac:dyDescent="0.35">
      <c r="A44" s="9" t="s">
        <v>66</v>
      </c>
      <c r="B44" s="11"/>
      <c r="C44" s="26"/>
      <c r="D44" s="32"/>
      <c r="E44" s="33"/>
      <c r="F44" s="31"/>
      <c r="G44" s="11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10"/>
    </row>
    <row r="45" spans="1:18" s="13" customFormat="1" ht="14.5" hidden="1" x14ac:dyDescent="0.35">
      <c r="A45" s="34" t="s">
        <v>67</v>
      </c>
      <c r="B45" s="11" t="s">
        <v>37</v>
      </c>
      <c r="C45" s="26" t="s">
        <v>68</v>
      </c>
      <c r="D45" s="26" t="s">
        <v>69</v>
      </c>
      <c r="E45" s="27" t="s">
        <v>70</v>
      </c>
      <c r="F45" s="75">
        <v>17.800999999999998</v>
      </c>
      <c r="G45" s="81" t="s">
        <v>71</v>
      </c>
      <c r="H45" s="50"/>
      <c r="I45" s="50"/>
      <c r="J45" s="50">
        <v>54432</v>
      </c>
      <c r="K45" s="50">
        <v>5711</v>
      </c>
      <c r="L45" s="50"/>
      <c r="M45" s="50"/>
      <c r="N45" s="50"/>
      <c r="O45" s="50"/>
      <c r="P45" s="50"/>
      <c r="Q45" s="50"/>
      <c r="R45" s="10">
        <f>SUM(J45:K45)</f>
        <v>60143</v>
      </c>
    </row>
    <row r="46" spans="1:18" s="13" customFormat="1" ht="14.5" x14ac:dyDescent="0.35">
      <c r="A46" s="14"/>
      <c r="B46" s="11"/>
      <c r="C46" s="32"/>
      <c r="D46" s="32"/>
      <c r="E46" s="26"/>
      <c r="F46" s="31"/>
      <c r="G46" s="11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10"/>
    </row>
    <row r="47" spans="1:18" s="13" customFormat="1" ht="14.5" x14ac:dyDescent="0.35">
      <c r="A47" s="37"/>
      <c r="B47" s="11"/>
      <c r="C47" s="9"/>
      <c r="D47" s="9"/>
      <c r="E47" s="9"/>
      <c r="F47" s="9"/>
      <c r="G47" s="47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10"/>
    </row>
    <row r="48" spans="1:18" s="13" customFormat="1" ht="14.5" x14ac:dyDescent="0.35">
      <c r="A48" s="37"/>
      <c r="B48" s="11"/>
      <c r="C48" s="9"/>
      <c r="D48" s="9"/>
      <c r="E48" s="9"/>
      <c r="F48" s="9"/>
      <c r="G48" s="47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10"/>
    </row>
    <row r="49" spans="1:18" s="13" customFormat="1" ht="15" thickBot="1" x14ac:dyDescent="0.4">
      <c r="A49" s="46"/>
      <c r="B49" s="46"/>
      <c r="C49" s="46"/>
      <c r="D49" s="47"/>
      <c r="E49" s="47"/>
      <c r="F49" s="47"/>
      <c r="G49" s="47"/>
      <c r="H49" s="50"/>
      <c r="I49" s="50"/>
      <c r="J49" s="50"/>
      <c r="K49" s="50"/>
      <c r="L49" s="50"/>
      <c r="M49" s="50"/>
      <c r="N49" s="50"/>
      <c r="O49" s="50"/>
      <c r="P49" s="50"/>
      <c r="Q49" s="50">
        <f>SUM(Q40:Q48)</f>
        <v>27749.95</v>
      </c>
      <c r="R49" s="10"/>
    </row>
    <row r="50" spans="1:18" s="8" customFormat="1" ht="15" thickBot="1" x14ac:dyDescent="0.4">
      <c r="A50" s="38" t="s">
        <v>72</v>
      </c>
      <c r="B50" s="39"/>
      <c r="C50" s="40"/>
      <c r="D50" s="40"/>
      <c r="E50" s="40"/>
      <c r="F50" s="40"/>
      <c r="G50" s="40"/>
      <c r="H50" s="52">
        <f>SUM(H6:H49)</f>
        <v>1215197.1211288399</v>
      </c>
      <c r="I50" s="52">
        <f>SUM(I42:I49)</f>
        <v>0</v>
      </c>
      <c r="J50" s="52">
        <f>SUM(J44:J47)</f>
        <v>54432</v>
      </c>
      <c r="K50" s="52">
        <f>SUM(K44:K45)</f>
        <v>5711</v>
      </c>
      <c r="L50" s="52">
        <f>SUM(L28:L31)</f>
        <v>766063.96484799322</v>
      </c>
      <c r="M50" s="52">
        <f>SUM(M27:M48)</f>
        <v>95000</v>
      </c>
      <c r="N50" s="52">
        <f>SUM(N8:N14)</f>
        <v>1681355</v>
      </c>
      <c r="O50" s="52">
        <f>SUM(O34:O47)</f>
        <v>1364931.06</v>
      </c>
      <c r="P50" s="52">
        <f>SUM(P14:P19)</f>
        <v>1668330</v>
      </c>
      <c r="Q50" s="52"/>
      <c r="R50" s="20"/>
    </row>
    <row r="51" spans="1:18" s="8" customFormat="1" ht="14.5" x14ac:dyDescent="0.35">
      <c r="A51" s="15"/>
      <c r="B51" s="15"/>
      <c r="C51" s="16"/>
      <c r="D51" s="16"/>
      <c r="E51" s="16"/>
      <c r="F51" s="16"/>
      <c r="G51" s="16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</row>
    <row r="52" spans="1:18" s="8" customFormat="1" ht="15.5" x14ac:dyDescent="0.35">
      <c r="A52" s="13" t="s">
        <v>73</v>
      </c>
      <c r="C52" s="25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8" s="8" customFormat="1" ht="15.5" hidden="1" x14ac:dyDescent="0.35">
      <c r="A53" s="13" t="s">
        <v>74</v>
      </c>
      <c r="C53" s="25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8" s="8" customFormat="1" ht="14.5" hidden="1" x14ac:dyDescent="0.35">
      <c r="A54" s="13" t="s">
        <v>75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8" ht="14.5" hidden="1" x14ac:dyDescent="0.35">
      <c r="A55" s="13" t="s">
        <v>76</v>
      </c>
    </row>
    <row r="56" spans="1:18" ht="14.5" hidden="1" x14ac:dyDescent="0.35">
      <c r="A56" s="15" t="s">
        <v>77</v>
      </c>
    </row>
    <row r="57" spans="1:18" ht="14.5" hidden="1" x14ac:dyDescent="0.35">
      <c r="A57" s="13" t="s">
        <v>78</v>
      </c>
    </row>
    <row r="58" spans="1:18" ht="14.5" hidden="1" x14ac:dyDescent="0.35">
      <c r="A58" s="15" t="s">
        <v>77</v>
      </c>
    </row>
    <row r="59" spans="1:18" ht="14.5" hidden="1" x14ac:dyDescent="0.35">
      <c r="A59" s="13" t="s">
        <v>79</v>
      </c>
    </row>
    <row r="60" spans="1:18" ht="14.5" hidden="1" x14ac:dyDescent="0.35">
      <c r="A60" s="15" t="s">
        <v>80</v>
      </c>
    </row>
    <row r="61" spans="1:18" ht="14.5" hidden="1" x14ac:dyDescent="0.35">
      <c r="A61" s="13" t="s">
        <v>81</v>
      </c>
    </row>
    <row r="62" spans="1:18" ht="14.5" hidden="1" x14ac:dyDescent="0.35">
      <c r="A62" s="15" t="s">
        <v>82</v>
      </c>
    </row>
    <row r="63" spans="1:18" ht="14.5" hidden="1" x14ac:dyDescent="0.35">
      <c r="A63" s="13" t="s">
        <v>83</v>
      </c>
    </row>
    <row r="64" spans="1:18" ht="14.5" hidden="1" x14ac:dyDescent="0.35">
      <c r="A64" s="15" t="s">
        <v>84</v>
      </c>
    </row>
    <row r="65" spans="1:1" ht="14.5" hidden="1" x14ac:dyDescent="0.35">
      <c r="A65" s="13" t="s">
        <v>85</v>
      </c>
    </row>
    <row r="66" spans="1:1" ht="14.5" hidden="1" x14ac:dyDescent="0.35">
      <c r="A66" s="15" t="s">
        <v>86</v>
      </c>
    </row>
    <row r="67" spans="1:1" ht="14.5" hidden="1" x14ac:dyDescent="0.35">
      <c r="A67" s="13" t="s">
        <v>87</v>
      </c>
    </row>
    <row r="68" spans="1:1" ht="14.5" hidden="1" x14ac:dyDescent="0.35">
      <c r="A68" s="15" t="s">
        <v>84</v>
      </c>
    </row>
    <row r="69" spans="1:1" ht="14.5" x14ac:dyDescent="0.35">
      <c r="A69" s="13" t="s">
        <v>93</v>
      </c>
    </row>
    <row r="70" spans="1:1" ht="14.5" x14ac:dyDescent="0.35">
      <c r="A70" s="15" t="s">
        <v>92</v>
      </c>
    </row>
    <row r="76" spans="1:1" ht="14.5" x14ac:dyDescent="0.35">
      <c r="A76" s="8" t="s">
        <v>88</v>
      </c>
    </row>
    <row r="77" spans="1:1" ht="14.5" x14ac:dyDescent="0.35">
      <c r="A77" s="8" t="s">
        <v>89</v>
      </c>
    </row>
    <row r="78" spans="1:1" ht="14.5" x14ac:dyDescent="0.35">
      <c r="A78" s="8" t="s">
        <v>90</v>
      </c>
    </row>
    <row r="79" spans="1:1" ht="14.5" x14ac:dyDescent="0.35">
      <c r="A79" s="8" t="s">
        <v>91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FB7CFF-6B64-4604-A615-7CFEB3BFFB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2025-12-03T16:45:10Z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