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METRO SOUTH WEST BUDGETS/"/>
    </mc:Choice>
  </mc:AlternateContent>
  <xr:revisionPtr revIDLastSave="0" documentId="8_{8ED21D9D-CCA4-489F-BE64-5ADF427AE0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TRO SOUTH WEST" sheetId="2" r:id="rId1"/>
  </sheets>
  <definedNames>
    <definedName name="_xlnm.Print_Area" localSheetId="0">'METRO SOUTH WEST'!$A$1:$H$55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2" l="1"/>
  <c r="V54" i="2"/>
  <c r="W39" i="2"/>
  <c r="U54" i="2"/>
  <c r="W33" i="2"/>
  <c r="T54" i="2"/>
  <c r="S54" i="2"/>
  <c r="W38" i="2"/>
  <c r="W37" i="2"/>
  <c r="W36" i="2"/>
  <c r="R54" i="2"/>
  <c r="W23" i="2"/>
  <c r="W24" i="2"/>
  <c r="W25" i="2"/>
  <c r="W22" i="2"/>
  <c r="Q54" i="2"/>
  <c r="W31" i="2" l="1"/>
  <c r="W35" i="2"/>
  <c r="W42" i="2"/>
  <c r="W43" i="2"/>
  <c r="W44" i="2"/>
  <c r="W45" i="2"/>
  <c r="W46" i="2"/>
  <c r="W47" i="2"/>
  <c r="W48" i="2"/>
  <c r="W49" i="2"/>
  <c r="W50" i="2"/>
  <c r="W51" i="2"/>
  <c r="W52" i="2"/>
  <c r="P34" i="2"/>
  <c r="P30" i="2"/>
  <c r="W30" i="2" s="1"/>
  <c r="O54" i="2"/>
  <c r="W17" i="2"/>
  <c r="W18" i="2"/>
  <c r="W19" i="2"/>
  <c r="W20" i="2"/>
  <c r="W21" i="2"/>
  <c r="W16" i="2"/>
  <c r="N54" i="2"/>
  <c r="M54" i="2"/>
  <c r="L54" i="2"/>
  <c r="K54" i="2"/>
  <c r="J54" i="2"/>
  <c r="H8" i="2"/>
  <c r="H54" i="2" s="1"/>
  <c r="P54" i="2" l="1"/>
  <c r="W34" i="2"/>
  <c r="I54" i="2"/>
</calcChain>
</file>

<file path=xl/sharedStrings.xml><?xml version="1.0" encoding="utf-8"?>
<sst xmlns="http://schemas.openxmlformats.org/spreadsheetml/2006/main" count="213" uniqueCount="129">
  <si>
    <t xml:space="preserve"> </t>
  </si>
  <si>
    <t>ONE STOP CAREER CENTERS</t>
  </si>
  <si>
    <t>METRO SOUTH WEST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</si>
  <si>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</si>
  <si>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</si>
  <si>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</si>
  <si>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</si>
  <si>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</si>
  <si>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</si>
  <si>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</si>
  <si>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</si>
  <si>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</si>
  <si>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</si>
  <si>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</si>
  <si>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</si>
  <si>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</si>
  <si>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</si>
  <si>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</si>
  <si>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</si>
  <si>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</si>
  <si>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</si>
  <si>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</si>
  <si>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</si>
  <si>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</si>
  <si>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</si>
  <si>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</si>
  <si>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26CCMESWNEGREA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</si>
  <si>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</si>
  <si>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</si>
  <si>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</si>
  <si>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</si>
  <si>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</si>
  <si>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</si>
  <si>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</si>
  <si>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26CCMESWWIA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</si>
  <si>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</si>
  <si>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</si>
  <si>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</si>
  <si>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</si>
  <si>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</si>
  <si>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</si>
  <si>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</si>
  <si>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</si>
  <si>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</si>
  <si>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</si>
  <si>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</si>
  <si>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</si>
  <si>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</si>
  <si>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</si>
  <si>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26CCMESWWP</t>
  </si>
  <si>
    <t>WP 90%</t>
  </si>
  <si>
    <t>FES2026</t>
  </si>
  <si>
    <t>7002-6626</t>
  </si>
  <si>
    <t>K105</t>
  </si>
  <si>
    <t>ES-38736-22-55-A-25</t>
  </si>
  <si>
    <t>JULY 1, 2025-SEPT 30, 2025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</si>
  <si>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</si>
  <si>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</si>
  <si>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</si>
  <si>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</si>
  <si>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</si>
  <si>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</si>
  <si>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</si>
  <si>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</si>
  <si>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</si>
  <si>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</si>
  <si>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</si>
  <si>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</si>
  <si>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</si>
  <si>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</si>
  <si>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</si>
  <si>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</si>
  <si>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</si>
  <si>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</si>
  <si>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</si>
  <si>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26CCMESWVETSUI</t>
  </si>
  <si>
    <t>JVSG</t>
  </si>
  <si>
    <t>FVETS2025</t>
  </si>
  <si>
    <t>7002-6628</t>
  </si>
  <si>
    <t>K109</t>
  </si>
  <si>
    <t>DV35786-21-55-5-25</t>
  </si>
  <si>
    <t>JVSG-RISING STAR</t>
  </si>
  <si>
    <t>JULY 1, 2025-DECEMBER 31, 2025</t>
  </si>
  <si>
    <t>K111</t>
  </si>
  <si>
    <t>CT EOL 26CCMESWSOSWTF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</si>
  <si>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</si>
  <si>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</si>
  <si>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</si>
  <si>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</si>
  <si>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</si>
  <si>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</si>
  <si>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</si>
  <si>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</si>
  <si>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</si>
  <si>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</si>
  <si>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</si>
  <si>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</si>
  <si>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</si>
  <si>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</si>
  <si>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</si>
  <si>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</si>
  <si>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</si>
  <si>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</si>
  <si>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</si>
  <si>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</si>
  <si>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</si>
  <si>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</si>
  <si>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</si>
  <si>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</si>
  <si>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</si>
  <si>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</si>
  <si>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</si>
  <si>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</si>
  <si>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</si>
  <si>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</si>
  <si>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 13 2026</t>
  </si>
  <si>
    <t>TO ADD WP FUNDS</t>
  </si>
  <si>
    <t>BUDGET #12 FY26 JAN 20 2026</t>
  </si>
  <si>
    <t>TO ADD DTA WPP FUNDS</t>
  </si>
  <si>
    <t>VENDOR CUSTOMER CODE</t>
  </si>
  <si>
    <t>VC0001023810</t>
  </si>
  <si>
    <t>UEI #</t>
  </si>
  <si>
    <t>RKKMSLCLTKC7</t>
  </si>
  <si>
    <t>BUDGET #13 FY26</t>
  </si>
  <si>
    <t>BUDGET #13 FY26 MARCH 11 2026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</si>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</sst>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1"/>
      <color rgb="FF00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44" fontId="11" fillId="0" borderId="1" xfId="1" applyFont="1" applyFill="1" applyBorder="1" applyAlignment="1">
      <alignment horizontal="center"/>
    </xf>
    <xf numFmtId="44" fontId="7" fillId="0" borderId="0" xfId="0" applyNumberFormat="1" applyFont="1"/>
    <xf numFmtId="0" fontId="11" fillId="0" borderId="4" xfId="0" applyFont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8" fillId="0" borderId="0" xfId="0" applyFont="1"/>
    <xf numFmtId="164" fontId="11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49" fontId="15" fillId="0" borderId="3" xfId="0" applyNumberFormat="1" applyFont="1" applyBorder="1" applyAlignment="1">
      <alignment horizontal="center" wrapText="1"/>
    </xf>
    <xf numFmtId="0" fontId="15" fillId="0" borderId="2" xfId="0" applyFont="1" applyBorder="1" applyAlignment="1">
      <alignment wrapText="1"/>
    </xf>
    <xf numFmtId="0" fontId="20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4" fillId="0" borderId="0" xfId="0" applyFont="1"/>
    <xf numFmtId="0" fontId="15" fillId="0" borderId="1" xfId="0" applyFont="1" applyBorder="1" applyAlignment="1">
      <alignment wrapText="1"/>
    </xf>
    <xf numFmtId="0" fontId="14" fillId="0" borderId="1" xfId="0" applyFont="1" applyBorder="1"/>
    <xf numFmtId="44" fontId="15" fillId="0" borderId="1" xfId="1" applyFont="1" applyFill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3" fontId="15" fillId="0" borderId="0" xfId="0" applyNumberFormat="1" applyFont="1" applyAlignment="1">
      <alignment horizontal="center"/>
    </xf>
    <xf numFmtId="7" fontId="15" fillId="0" borderId="0" xfId="1" applyNumberFormat="1" applyFont="1" applyFill="1" applyBorder="1" applyAlignment="1">
      <alignment horizontal="center"/>
    </xf>
    <xf numFmtId="44" fontId="15" fillId="0" borderId="0" xfId="1" applyFont="1" applyFill="1" applyBorder="1"/>
    <xf numFmtId="0" fontId="1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5" fontId="15" fillId="0" borderId="1" xfId="1" applyNumberFormat="1" applyFont="1" applyFill="1" applyBorder="1" applyAlignment="1">
      <alignment horizontal="center"/>
    </xf>
    <xf numFmtId="44" fontId="11" fillId="0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wrapText="1"/>
    </xf>
    <xf numFmtId="44" fontId="15" fillId="0" borderId="1" xfId="1" applyFont="1" applyBorder="1"/>
    <xf numFmtId="0" fontId="16" fillId="0" borderId="1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7" fontId="11" fillId="0" borderId="1" xfId="2" applyFont="1" applyBorder="1" applyAlignment="1">
      <alignment horizontal="center"/>
    </xf>
    <xf numFmtId="44" fontId="7" fillId="0" borderId="1" xfId="1" applyFont="1" applyBorder="1"/>
    <xf numFmtId="44" fontId="8" fillId="0" borderId="1" xfId="1" applyFont="1" applyBorder="1"/>
    <xf numFmtId="44" fontId="11" fillId="0" borderId="1" xfId="0" applyNumberFormat="1" applyFont="1" applyBorder="1"/>
    <xf numFmtId="0" fontId="22" fillId="0" borderId="1" xfId="0" applyFont="1" applyBorder="1" applyAlignment="1">
      <alignment horizontal="center" wrapText="1"/>
    </xf>
    <xf numFmtId="44" fontId="11" fillId="0" borderId="1" xfId="1" applyFont="1" applyBorder="1"/>
    <xf numFmtId="0" fontId="11" fillId="0" borderId="3" xfId="0" quotePrefix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23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"/>
  <sheetViews>
    <sheetView tabSelected="1" topLeftCell="A5" zoomScale="110" zoomScaleNormal="110" workbookViewId="0">
      <selection activeCell="A89" sqref="A89"/>
    </sheetView>
  </sheetViews>
  <sheetFormatPr defaultColWidth="9.1796875" defaultRowHeight="12" x14ac:dyDescent="0.3"/>
  <cols>
    <col min="1" max="1" width="66.4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9" width="16.81640625" style="2" hidden="1" customWidth="1"/>
    <col min="10" max="10" width="12.81640625" style="2" hidden="1" customWidth="1"/>
    <col min="11" max="21" width="16.81640625" style="2" hidden="1" customWidth="1"/>
    <col min="22" max="22" width="16.81640625" style="2" customWidth="1"/>
    <col min="23" max="23" width="12.1796875" style="3" hidden="1" customWidth="1"/>
    <col min="24" max="24" width="12.54296875" style="3" bestFit="1" customWidth="1"/>
    <col min="25" max="16384" width="9.1796875" style="3"/>
  </cols>
  <sheetData>
    <row r="1" spans="1:24" ht="20.5" x14ac:dyDescent="0.45">
      <c r="A1" s="3" t="s">
        <v>0</v>
      </c>
      <c r="B1" s="104" t="s">
        <v>1</v>
      </c>
      <c r="C1" s="105"/>
      <c r="D1" s="105"/>
      <c r="E1" s="105"/>
      <c r="F1" s="105"/>
      <c r="G1" s="105"/>
      <c r="H1" s="105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</row>
    <row r="2" spans="1:24" ht="20.5" x14ac:dyDescent="0.45">
      <c r="A2" s="4"/>
      <c r="B2" s="101"/>
      <c r="C2" s="101"/>
      <c r="D2" s="101"/>
      <c r="E2" s="10"/>
      <c r="F2" s="10"/>
      <c r="G2" s="10"/>
    </row>
    <row r="3" spans="1:24" ht="20.5" x14ac:dyDescent="0.45">
      <c r="A3" s="22" t="s">
        <v>2</v>
      </c>
      <c r="B3" s="101" t="s">
        <v>3</v>
      </c>
      <c r="C3" s="1"/>
    </row>
    <row r="4" spans="1:24" ht="21" thickBot="1" x14ac:dyDescent="0.5">
      <c r="A4" s="4"/>
      <c r="B4" s="5"/>
      <c r="C4" s="1"/>
    </row>
    <row r="5" spans="1:24" s="13" customFormat="1" ht="43.5" customHeight="1" thickBot="1" x14ac:dyDescent="0.4">
      <c r="A5" s="11"/>
      <c r="B5" s="12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34" t="s">
        <v>9</v>
      </c>
      <c r="H5" s="33" t="s">
        <v>10</v>
      </c>
      <c r="I5" s="34" t="s">
        <v>11</v>
      </c>
      <c r="J5" s="83" t="s">
        <v>12</v>
      </c>
      <c r="K5" s="83" t="s">
        <v>13</v>
      </c>
      <c r="L5" s="83" t="s">
        <v>14</v>
      </c>
      <c r="M5" s="83" t="s">
        <v>15</v>
      </c>
      <c r="N5" s="83" t="s">
        <v>16</v>
      </c>
      <c r="O5" s="83" t="s">
        <v>17</v>
      </c>
      <c r="P5" s="83" t="s">
        <v>18</v>
      </c>
      <c r="Q5" s="83" t="s">
        <v>19</v>
      </c>
      <c r="R5" s="83" t="s">
        <v>20</v>
      </c>
      <c r="S5" s="83" t="s">
        <v>21</v>
      </c>
      <c r="T5" s="83" t="s">
        <v>22</v>
      </c>
      <c r="U5" s="83" t="s">
        <v>23</v>
      </c>
      <c r="V5" s="83" t="s">
        <v>123</v>
      </c>
      <c r="W5" s="23" t="s">
        <v>24</v>
      </c>
    </row>
    <row r="6" spans="1:24" s="7" customFormat="1" ht="15" hidden="1" x14ac:dyDescent="0.35">
      <c r="A6" s="12" t="s">
        <v>25</v>
      </c>
      <c r="B6" s="14"/>
      <c r="C6" s="17"/>
      <c r="D6" s="17"/>
      <c r="E6" s="14"/>
      <c r="F6" s="14"/>
      <c r="G6" s="14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8"/>
    </row>
    <row r="7" spans="1:24" s="8" customFormat="1" ht="15" hidden="1" x14ac:dyDescent="0.35">
      <c r="A7" s="18" t="s">
        <v>26</v>
      </c>
      <c r="B7" s="14"/>
      <c r="C7" s="17"/>
      <c r="D7" s="14"/>
      <c r="E7" s="14"/>
      <c r="F7" s="17"/>
      <c r="G7" s="17"/>
      <c r="H7" s="8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28"/>
    </row>
    <row r="8" spans="1:24" s="8" customFormat="1" ht="15.5" hidden="1" x14ac:dyDescent="0.35">
      <c r="A8" s="72" t="s">
        <v>27</v>
      </c>
      <c r="B8" s="74" t="s">
        <v>28</v>
      </c>
      <c r="C8" s="75" t="s">
        <v>29</v>
      </c>
      <c r="D8" s="76" t="s">
        <v>30</v>
      </c>
      <c r="E8" s="76" t="s">
        <v>31</v>
      </c>
      <c r="F8" s="76">
        <v>17.225000000000001</v>
      </c>
      <c r="G8" s="77" t="s">
        <v>32</v>
      </c>
      <c r="H8" s="81">
        <f>871236.56-1</f>
        <v>871235.56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28"/>
    </row>
    <row r="9" spans="1:24" s="7" customFormat="1" ht="15.5" hidden="1" x14ac:dyDescent="0.35">
      <c r="A9" s="73" t="s">
        <v>27</v>
      </c>
      <c r="B9" s="78" t="s">
        <v>33</v>
      </c>
      <c r="C9" s="79" t="s">
        <v>29</v>
      </c>
      <c r="D9" s="80" t="s">
        <v>30</v>
      </c>
      <c r="E9" s="80" t="s">
        <v>31</v>
      </c>
      <c r="F9" s="80">
        <v>17.225000000000001</v>
      </c>
      <c r="G9" s="77" t="s">
        <v>32</v>
      </c>
      <c r="H9" s="81">
        <v>1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28"/>
    </row>
    <row r="10" spans="1:24" s="7" customFormat="1" ht="15" hidden="1" x14ac:dyDescent="0.35">
      <c r="A10" s="30"/>
      <c r="B10" s="19"/>
      <c r="C10" s="18"/>
      <c r="D10" s="18"/>
      <c r="E10" s="18"/>
      <c r="F10" s="18"/>
      <c r="G10" s="18"/>
      <c r="H10" s="8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28"/>
      <c r="X10" s="32"/>
    </row>
    <row r="11" spans="1:24" s="7" customFormat="1" ht="15" hidden="1" x14ac:dyDescent="0.35">
      <c r="A11" s="29"/>
      <c r="B11" s="19"/>
      <c r="C11" s="25"/>
      <c r="D11" s="18"/>
      <c r="E11" s="26"/>
      <c r="F11" s="41"/>
      <c r="G11" s="37"/>
      <c r="H11" s="8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28"/>
      <c r="X11" s="32"/>
    </row>
    <row r="12" spans="1:24" s="7" customFormat="1" ht="15" x14ac:dyDescent="0.35">
      <c r="A12" s="29"/>
      <c r="B12" s="19"/>
      <c r="C12" s="18"/>
      <c r="D12" s="18"/>
      <c r="E12" s="18"/>
      <c r="F12" s="18"/>
      <c r="G12" s="18"/>
      <c r="H12" s="20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28"/>
    </row>
    <row r="13" spans="1:24" s="7" customFormat="1" ht="15" hidden="1" x14ac:dyDescent="0.35">
      <c r="A13" s="24"/>
      <c r="B13" s="19"/>
      <c r="C13" s="25"/>
      <c r="D13" s="25"/>
      <c r="E13" s="26"/>
      <c r="F13" s="18"/>
      <c r="G13" s="18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8"/>
    </row>
    <row r="14" spans="1:24" s="6" customFormat="1" ht="14.5" hidden="1" x14ac:dyDescent="0.35">
      <c r="A14" s="12" t="s">
        <v>25</v>
      </c>
      <c r="B14" s="14"/>
      <c r="C14" s="15"/>
      <c r="D14" s="15"/>
      <c r="E14" s="16"/>
      <c r="F14" s="17"/>
      <c r="G14" s="17"/>
      <c r="H14" s="20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28"/>
    </row>
    <row r="15" spans="1:24" s="6" customFormat="1" ht="14.5" hidden="1" x14ac:dyDescent="0.35">
      <c r="A15" s="18" t="s">
        <v>34</v>
      </c>
      <c r="B15" s="14"/>
      <c r="C15" s="15"/>
      <c r="D15" s="15"/>
      <c r="E15" s="16"/>
      <c r="F15" s="17"/>
      <c r="G15" s="17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28"/>
    </row>
    <row r="16" spans="1:24" s="7" customFormat="1" ht="15" hidden="1" x14ac:dyDescent="0.35">
      <c r="A16" s="69" t="s">
        <v>35</v>
      </c>
      <c r="B16" s="18" t="s">
        <v>36</v>
      </c>
      <c r="C16" s="70" t="s">
        <v>37</v>
      </c>
      <c r="D16" s="17" t="s">
        <v>38</v>
      </c>
      <c r="E16" s="17">
        <v>6501</v>
      </c>
      <c r="F16" s="18">
        <v>17.259</v>
      </c>
      <c r="G16" s="71" t="s">
        <v>39</v>
      </c>
      <c r="H16" s="39"/>
      <c r="I16" s="9"/>
      <c r="J16" s="9"/>
      <c r="K16" s="9"/>
      <c r="L16" s="9"/>
      <c r="M16" s="9"/>
      <c r="N16" s="9"/>
      <c r="O16" s="90">
        <v>926852</v>
      </c>
      <c r="P16" s="90"/>
      <c r="Q16" s="90"/>
      <c r="R16" s="90"/>
      <c r="S16" s="90"/>
      <c r="T16" s="90"/>
      <c r="U16" s="90"/>
      <c r="V16" s="90"/>
      <c r="W16" s="92">
        <f>O16</f>
        <v>926852</v>
      </c>
    </row>
    <row r="17" spans="1:23" s="8" customFormat="1" ht="15" hidden="1" x14ac:dyDescent="0.35">
      <c r="A17" s="69" t="s">
        <v>35</v>
      </c>
      <c r="B17" s="18" t="s">
        <v>40</v>
      </c>
      <c r="C17" s="70" t="s">
        <v>37</v>
      </c>
      <c r="D17" s="17" t="s">
        <v>38</v>
      </c>
      <c r="E17" s="17">
        <v>6501</v>
      </c>
      <c r="F17" s="18">
        <v>17.259</v>
      </c>
      <c r="G17" s="71" t="s">
        <v>39</v>
      </c>
      <c r="H17" s="39"/>
      <c r="I17" s="44"/>
      <c r="J17" s="44"/>
      <c r="K17" s="44"/>
      <c r="L17" s="44"/>
      <c r="M17" s="44"/>
      <c r="N17" s="44"/>
      <c r="O17" s="91">
        <v>1</v>
      </c>
      <c r="P17" s="91"/>
      <c r="Q17" s="91"/>
      <c r="R17" s="91"/>
      <c r="S17" s="91"/>
      <c r="T17" s="91"/>
      <c r="U17" s="91"/>
      <c r="V17" s="91"/>
      <c r="W17" s="92">
        <f t="shared" ref="W17:W21" si="0">O17</f>
        <v>1</v>
      </c>
    </row>
    <row r="18" spans="1:23" s="8" customFormat="1" ht="15" hidden="1" x14ac:dyDescent="0.35">
      <c r="A18" s="29" t="s">
        <v>41</v>
      </c>
      <c r="B18" s="18" t="s">
        <v>36</v>
      </c>
      <c r="C18" s="70" t="s">
        <v>42</v>
      </c>
      <c r="D18" s="18" t="s">
        <v>43</v>
      </c>
      <c r="E18" s="18">
        <v>6502</v>
      </c>
      <c r="F18" s="18">
        <v>17.257999999999999</v>
      </c>
      <c r="G18" s="71" t="s">
        <v>39</v>
      </c>
      <c r="H18" s="39"/>
      <c r="I18" s="39"/>
      <c r="J18" s="39"/>
      <c r="K18" s="39"/>
      <c r="L18" s="39"/>
      <c r="M18" s="39"/>
      <c r="N18" s="39"/>
      <c r="O18" s="39">
        <v>141478</v>
      </c>
      <c r="P18" s="39"/>
      <c r="Q18" s="39"/>
      <c r="R18" s="39"/>
      <c r="S18" s="39"/>
      <c r="T18" s="39"/>
      <c r="U18" s="39"/>
      <c r="V18" s="39"/>
      <c r="W18" s="92">
        <f t="shared" si="0"/>
        <v>141478</v>
      </c>
    </row>
    <row r="19" spans="1:23" s="8" customFormat="1" ht="15" hidden="1" x14ac:dyDescent="0.35">
      <c r="A19" s="29" t="s">
        <v>41</v>
      </c>
      <c r="B19" s="18" t="s">
        <v>40</v>
      </c>
      <c r="C19" s="70" t="s">
        <v>42</v>
      </c>
      <c r="D19" s="18" t="s">
        <v>43</v>
      </c>
      <c r="E19" s="18">
        <v>6502</v>
      </c>
      <c r="F19" s="18">
        <v>17.257999999999999</v>
      </c>
      <c r="G19" s="71" t="s">
        <v>39</v>
      </c>
      <c r="H19" s="39"/>
      <c r="I19" s="39"/>
      <c r="J19" s="39"/>
      <c r="K19" s="39"/>
      <c r="L19" s="39"/>
      <c r="M19" s="39"/>
      <c r="N19" s="39"/>
      <c r="O19" s="39">
        <v>1</v>
      </c>
      <c r="P19" s="39"/>
      <c r="Q19" s="39"/>
      <c r="R19" s="39"/>
      <c r="S19" s="39"/>
      <c r="T19" s="39"/>
      <c r="U19" s="39"/>
      <c r="V19" s="39"/>
      <c r="W19" s="92">
        <f t="shared" si="0"/>
        <v>1</v>
      </c>
    </row>
    <row r="20" spans="1:23" s="8" customFormat="1" ht="15" hidden="1" x14ac:dyDescent="0.35">
      <c r="A20" s="24" t="s">
        <v>44</v>
      </c>
      <c r="B20" s="18" t="s">
        <v>36</v>
      </c>
      <c r="C20" s="70" t="s">
        <v>45</v>
      </c>
      <c r="D20" s="18" t="s">
        <v>46</v>
      </c>
      <c r="E20" s="18">
        <v>6503</v>
      </c>
      <c r="F20" s="18">
        <v>17.277999999999999</v>
      </c>
      <c r="G20" s="71" t="s">
        <v>39</v>
      </c>
      <c r="H20" s="39"/>
      <c r="I20" s="39"/>
      <c r="J20" s="39"/>
      <c r="K20" s="39"/>
      <c r="L20" s="39"/>
      <c r="M20" s="39"/>
      <c r="N20" s="39"/>
      <c r="O20" s="39">
        <v>239174</v>
      </c>
      <c r="P20" s="39"/>
      <c r="Q20" s="39"/>
      <c r="R20" s="39"/>
      <c r="S20" s="39"/>
      <c r="T20" s="39"/>
      <c r="U20" s="39"/>
      <c r="V20" s="39"/>
      <c r="W20" s="92">
        <f t="shared" si="0"/>
        <v>239174</v>
      </c>
    </row>
    <row r="21" spans="1:23" s="8" customFormat="1" ht="15" hidden="1" x14ac:dyDescent="0.35">
      <c r="A21" s="24" t="s">
        <v>44</v>
      </c>
      <c r="B21" s="18" t="s">
        <v>40</v>
      </c>
      <c r="C21" s="70" t="s">
        <v>45</v>
      </c>
      <c r="D21" s="18" t="s">
        <v>46</v>
      </c>
      <c r="E21" s="18">
        <v>6503</v>
      </c>
      <c r="F21" s="18">
        <v>17.277999999999999</v>
      </c>
      <c r="G21" s="71" t="s">
        <v>39</v>
      </c>
      <c r="H21" s="39"/>
      <c r="I21" s="39"/>
      <c r="J21" s="39"/>
      <c r="K21" s="39"/>
      <c r="L21" s="39"/>
      <c r="M21" s="39"/>
      <c r="N21" s="39"/>
      <c r="O21" s="39">
        <v>1</v>
      </c>
      <c r="P21" s="39"/>
      <c r="Q21" s="39"/>
      <c r="R21" s="39"/>
      <c r="S21" s="39"/>
      <c r="T21" s="39"/>
      <c r="U21" s="39"/>
      <c r="V21" s="39"/>
      <c r="W21" s="92">
        <f t="shared" si="0"/>
        <v>1</v>
      </c>
    </row>
    <row r="22" spans="1:23" s="8" customFormat="1" ht="15" hidden="1" x14ac:dyDescent="0.35">
      <c r="A22" s="29" t="s">
        <v>41</v>
      </c>
      <c r="B22" s="19" t="s">
        <v>36</v>
      </c>
      <c r="C22" s="70" t="s">
        <v>47</v>
      </c>
      <c r="D22" s="18" t="s">
        <v>43</v>
      </c>
      <c r="E22" s="18">
        <v>6502</v>
      </c>
      <c r="F22" s="18">
        <v>17.257999999999999</v>
      </c>
      <c r="G22" s="71" t="s">
        <v>39</v>
      </c>
      <c r="H22" s="39"/>
      <c r="I22" s="39"/>
      <c r="J22" s="39"/>
      <c r="K22" s="39"/>
      <c r="L22" s="39"/>
      <c r="M22" s="39"/>
      <c r="N22" s="39"/>
      <c r="O22" s="39"/>
      <c r="P22" s="39"/>
      <c r="Q22" s="39">
        <v>585488</v>
      </c>
      <c r="R22" s="39"/>
      <c r="S22" s="39"/>
      <c r="T22" s="39"/>
      <c r="U22" s="39"/>
      <c r="V22" s="39"/>
      <c r="W22" s="92">
        <f>Q22</f>
        <v>585488</v>
      </c>
    </row>
    <row r="23" spans="1:23" s="8" customFormat="1" ht="15" hidden="1" x14ac:dyDescent="0.35">
      <c r="A23" s="29" t="s">
        <v>41</v>
      </c>
      <c r="B23" s="19" t="s">
        <v>40</v>
      </c>
      <c r="C23" s="70" t="s">
        <v>47</v>
      </c>
      <c r="D23" s="18" t="s">
        <v>43</v>
      </c>
      <c r="E23" s="18">
        <v>6502</v>
      </c>
      <c r="F23" s="18">
        <v>17.257999999999999</v>
      </c>
      <c r="G23" s="71" t="s">
        <v>39</v>
      </c>
      <c r="H23" s="39"/>
      <c r="I23" s="39"/>
      <c r="J23" s="39"/>
      <c r="K23" s="39"/>
      <c r="L23" s="39"/>
      <c r="M23" s="39"/>
      <c r="N23" s="39"/>
      <c r="O23" s="39"/>
      <c r="P23" s="39"/>
      <c r="Q23" s="39">
        <v>1</v>
      </c>
      <c r="R23" s="39"/>
      <c r="S23" s="39"/>
      <c r="T23" s="39"/>
      <c r="U23" s="39"/>
      <c r="V23" s="39"/>
      <c r="W23" s="92">
        <f t="shared" ref="W23:W25" si="1">Q23</f>
        <v>1</v>
      </c>
    </row>
    <row r="24" spans="1:23" s="8" customFormat="1" ht="15" hidden="1" x14ac:dyDescent="0.35">
      <c r="A24" s="24" t="s">
        <v>44</v>
      </c>
      <c r="B24" s="19" t="s">
        <v>36</v>
      </c>
      <c r="C24" s="70" t="s">
        <v>48</v>
      </c>
      <c r="D24" s="18" t="s">
        <v>46</v>
      </c>
      <c r="E24" s="18">
        <v>6503</v>
      </c>
      <c r="F24" s="18">
        <v>17.277999999999999</v>
      </c>
      <c r="G24" s="71" t="s">
        <v>39</v>
      </c>
      <c r="H24" s="39"/>
      <c r="I24" s="39"/>
      <c r="J24" s="39"/>
      <c r="K24" s="39"/>
      <c r="L24" s="39"/>
      <c r="M24" s="39"/>
      <c r="N24" s="39"/>
      <c r="O24" s="39"/>
      <c r="P24" s="39"/>
      <c r="Q24" s="39">
        <v>881344</v>
      </c>
      <c r="R24" s="39"/>
      <c r="S24" s="39"/>
      <c r="T24" s="39"/>
      <c r="U24" s="39"/>
      <c r="V24" s="39"/>
      <c r="W24" s="92">
        <f t="shared" si="1"/>
        <v>881344</v>
      </c>
    </row>
    <row r="25" spans="1:23" s="7" customFormat="1" ht="15" hidden="1" x14ac:dyDescent="0.35">
      <c r="A25" s="24" t="s">
        <v>44</v>
      </c>
      <c r="B25" s="19" t="s">
        <v>40</v>
      </c>
      <c r="C25" s="70" t="s">
        <v>48</v>
      </c>
      <c r="D25" s="18" t="s">
        <v>46</v>
      </c>
      <c r="E25" s="18">
        <v>6503</v>
      </c>
      <c r="F25" s="18">
        <v>17.277999999999999</v>
      </c>
      <c r="G25" s="71" t="s">
        <v>39</v>
      </c>
      <c r="H25" s="43"/>
      <c r="I25" s="43"/>
      <c r="J25" s="43"/>
      <c r="K25" s="43"/>
      <c r="L25" s="43"/>
      <c r="M25" s="43"/>
      <c r="N25" s="43"/>
      <c r="O25" s="43"/>
      <c r="P25" s="43"/>
      <c r="Q25" s="43">
        <v>1</v>
      </c>
      <c r="R25" s="43"/>
      <c r="S25" s="43"/>
      <c r="T25" s="43"/>
      <c r="U25" s="43"/>
      <c r="V25" s="43"/>
      <c r="W25" s="92">
        <f t="shared" si="1"/>
        <v>1</v>
      </c>
    </row>
    <row r="26" spans="1:23" s="7" customFormat="1" ht="15.5" hidden="1" x14ac:dyDescent="0.35">
      <c r="A26" s="24"/>
      <c r="B26" s="19"/>
      <c r="C26" s="18"/>
      <c r="D26" s="36"/>
      <c r="E26" s="35"/>
      <c r="F26" s="18"/>
      <c r="G26" s="38"/>
      <c r="H26" s="2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28"/>
    </row>
    <row r="27" spans="1:23" s="7" customFormat="1" ht="15.5" x14ac:dyDescent="0.35">
      <c r="A27" s="24"/>
      <c r="B27" s="19"/>
      <c r="C27" s="18"/>
      <c r="D27" s="36"/>
      <c r="E27" s="35"/>
      <c r="F27" s="18"/>
      <c r="G27" s="38"/>
      <c r="H27" s="2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28"/>
    </row>
    <row r="28" spans="1:23" s="7" customFormat="1" ht="15.5" x14ac:dyDescent="0.35">
      <c r="A28" s="46" t="s">
        <v>25</v>
      </c>
      <c r="B28" s="19"/>
      <c r="C28" s="18"/>
      <c r="D28" s="36"/>
      <c r="E28" s="35"/>
      <c r="F28" s="18"/>
      <c r="G28" s="38"/>
      <c r="H28" s="2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94"/>
    </row>
    <row r="29" spans="1:23" s="7" customFormat="1" ht="15.5" x14ac:dyDescent="0.35">
      <c r="A29" s="36" t="s">
        <v>49</v>
      </c>
      <c r="B29" s="19"/>
      <c r="C29" s="18"/>
      <c r="D29" s="36"/>
      <c r="E29" s="35"/>
      <c r="F29" s="18"/>
      <c r="G29" s="38"/>
      <c r="H29" s="2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94"/>
    </row>
    <row r="30" spans="1:23" s="6" customFormat="1" ht="14.5" hidden="1" x14ac:dyDescent="0.35">
      <c r="A30" s="29" t="s">
        <v>50</v>
      </c>
      <c r="B30" s="19" t="s">
        <v>36</v>
      </c>
      <c r="C30" s="18" t="s">
        <v>51</v>
      </c>
      <c r="D30" s="18" t="s">
        <v>52</v>
      </c>
      <c r="E30" s="18" t="s">
        <v>53</v>
      </c>
      <c r="F30" s="19">
        <v>17.207000000000001</v>
      </c>
      <c r="G30" s="93" t="s">
        <v>54</v>
      </c>
      <c r="H30" s="20"/>
      <c r="I30" s="39"/>
      <c r="J30" s="39"/>
      <c r="K30" s="39"/>
      <c r="L30" s="39"/>
      <c r="M30" s="39"/>
      <c r="N30" s="39"/>
      <c r="O30" s="39"/>
      <c r="P30" s="39">
        <f>386408.53-1</f>
        <v>386407.53</v>
      </c>
      <c r="Q30" s="39"/>
      <c r="R30" s="39"/>
      <c r="S30" s="39"/>
      <c r="T30" s="39"/>
      <c r="U30" s="39"/>
      <c r="V30" s="39"/>
      <c r="W30" s="94">
        <f>P30</f>
        <v>386407.53</v>
      </c>
    </row>
    <row r="31" spans="1:23" s="7" customFormat="1" ht="15" hidden="1" x14ac:dyDescent="0.35">
      <c r="A31" s="29" t="s">
        <v>50</v>
      </c>
      <c r="B31" s="19" t="s">
        <v>40</v>
      </c>
      <c r="C31" s="18" t="s">
        <v>51</v>
      </c>
      <c r="D31" s="18" t="s">
        <v>52</v>
      </c>
      <c r="E31" s="18" t="s">
        <v>53</v>
      </c>
      <c r="F31" s="19">
        <v>17.207000000000001</v>
      </c>
      <c r="G31" s="93" t="s">
        <v>54</v>
      </c>
      <c r="H31" s="20"/>
      <c r="I31" s="39"/>
      <c r="J31" s="39"/>
      <c r="K31" s="39"/>
      <c r="L31" s="39"/>
      <c r="M31" s="39"/>
      <c r="N31" s="39"/>
      <c r="O31" s="39"/>
      <c r="P31" s="39">
        <v>1</v>
      </c>
      <c r="Q31" s="39"/>
      <c r="R31" s="39"/>
      <c r="S31" s="39"/>
      <c r="T31" s="39"/>
      <c r="U31" s="39"/>
      <c r="V31" s="39"/>
      <c r="W31" s="94">
        <f t="shared" ref="W31:W52" si="2">P31</f>
        <v>1</v>
      </c>
    </row>
    <row r="32" spans="1:23" s="7" customFormat="1" ht="15" hidden="1" x14ac:dyDescent="0.35">
      <c r="A32" s="29"/>
      <c r="B32" s="19"/>
      <c r="C32" s="18"/>
      <c r="D32" s="18"/>
      <c r="E32" s="18"/>
      <c r="F32" s="19"/>
      <c r="G32" s="93"/>
      <c r="H32" s="20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4"/>
    </row>
    <row r="33" spans="1:23" s="7" customFormat="1" ht="15" hidden="1" x14ac:dyDescent="0.35">
      <c r="A33" s="29" t="s">
        <v>50</v>
      </c>
      <c r="B33" s="19" t="s">
        <v>55</v>
      </c>
      <c r="C33" s="18" t="s">
        <v>51</v>
      </c>
      <c r="D33" s="18" t="s">
        <v>52</v>
      </c>
      <c r="E33" s="18" t="s">
        <v>53</v>
      </c>
      <c r="F33" s="19">
        <v>17.207000000000001</v>
      </c>
      <c r="G33" s="93" t="s">
        <v>54</v>
      </c>
      <c r="H33" s="2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>
        <v>7812.5</v>
      </c>
      <c r="U33" s="39"/>
      <c r="V33" s="39"/>
      <c r="W33" s="94">
        <f>T33</f>
        <v>7812.5</v>
      </c>
    </row>
    <row r="34" spans="1:23" s="8" customFormat="1" ht="15" hidden="1" x14ac:dyDescent="0.35">
      <c r="A34" s="29" t="s">
        <v>56</v>
      </c>
      <c r="B34" s="19" t="s">
        <v>36</v>
      </c>
      <c r="C34" s="18" t="s">
        <v>51</v>
      </c>
      <c r="D34" s="18" t="s">
        <v>52</v>
      </c>
      <c r="E34" s="18" t="s">
        <v>57</v>
      </c>
      <c r="F34" s="19" t="s">
        <v>58</v>
      </c>
      <c r="G34" s="93" t="s">
        <v>54</v>
      </c>
      <c r="H34" s="21"/>
      <c r="I34" s="43"/>
      <c r="J34" s="43"/>
      <c r="K34" s="43"/>
      <c r="L34" s="43"/>
      <c r="M34" s="43"/>
      <c r="N34" s="43"/>
      <c r="O34" s="43"/>
      <c r="P34" s="43">
        <f>119292.36-1</f>
        <v>119291.36</v>
      </c>
      <c r="Q34" s="43"/>
      <c r="R34" s="43"/>
      <c r="S34" s="43"/>
      <c r="T34" s="43"/>
      <c r="U34" s="43"/>
      <c r="V34" s="43"/>
      <c r="W34" s="94">
        <f t="shared" si="2"/>
        <v>119291.36</v>
      </c>
    </row>
    <row r="35" spans="1:23" s="8" customFormat="1" ht="15" hidden="1" x14ac:dyDescent="0.35">
      <c r="A35" s="29" t="s">
        <v>56</v>
      </c>
      <c r="B35" s="19" t="s">
        <v>40</v>
      </c>
      <c r="C35" s="18" t="s">
        <v>51</v>
      </c>
      <c r="D35" s="18" t="s">
        <v>52</v>
      </c>
      <c r="E35" s="18" t="s">
        <v>57</v>
      </c>
      <c r="F35" s="19" t="s">
        <v>58</v>
      </c>
      <c r="G35" s="93" t="s">
        <v>54</v>
      </c>
      <c r="H35" s="21"/>
      <c r="I35" s="43"/>
      <c r="J35" s="43"/>
      <c r="K35" s="43"/>
      <c r="L35" s="43"/>
      <c r="M35" s="43"/>
      <c r="N35" s="43"/>
      <c r="O35" s="43"/>
      <c r="P35" s="43">
        <v>1</v>
      </c>
      <c r="Q35" s="43"/>
      <c r="R35" s="43"/>
      <c r="S35" s="43"/>
      <c r="T35" s="43"/>
      <c r="U35" s="43"/>
      <c r="V35" s="43"/>
      <c r="W35" s="94">
        <f t="shared" si="2"/>
        <v>1</v>
      </c>
    </row>
    <row r="36" spans="1:23" s="8" customFormat="1" ht="15" hidden="1" x14ac:dyDescent="0.35">
      <c r="A36" s="97" t="s">
        <v>59</v>
      </c>
      <c r="B36" s="19" t="s">
        <v>36</v>
      </c>
      <c r="C36" s="98" t="s">
        <v>60</v>
      </c>
      <c r="D36" s="98" t="s">
        <v>61</v>
      </c>
      <c r="E36" s="18" t="s">
        <v>62</v>
      </c>
      <c r="F36" s="95"/>
      <c r="G36" s="93"/>
      <c r="H36" s="21"/>
      <c r="I36" s="43"/>
      <c r="J36" s="43"/>
      <c r="K36" s="43"/>
      <c r="L36" s="43"/>
      <c r="M36" s="43"/>
      <c r="N36" s="43"/>
      <c r="O36" s="43"/>
      <c r="P36" s="43"/>
      <c r="Q36" s="43"/>
      <c r="R36" s="43">
        <v>15469.53</v>
      </c>
      <c r="S36" s="43"/>
      <c r="T36" s="43"/>
      <c r="U36" s="43"/>
      <c r="V36" s="43"/>
      <c r="W36" s="94">
        <f>R36</f>
        <v>15469.53</v>
      </c>
    </row>
    <row r="37" spans="1:23" s="8" customFormat="1" ht="15" hidden="1" x14ac:dyDescent="0.35">
      <c r="A37" s="97" t="s">
        <v>63</v>
      </c>
      <c r="B37" s="19" t="s">
        <v>36</v>
      </c>
      <c r="C37" s="99" t="s">
        <v>64</v>
      </c>
      <c r="D37" s="99" t="s">
        <v>65</v>
      </c>
      <c r="E37" s="18" t="s">
        <v>66</v>
      </c>
      <c r="F37" s="95"/>
      <c r="G37" s="93"/>
      <c r="H37" s="21"/>
      <c r="I37" s="43"/>
      <c r="J37" s="43"/>
      <c r="K37" s="43"/>
      <c r="L37" s="43"/>
      <c r="M37" s="43"/>
      <c r="N37" s="43"/>
      <c r="O37" s="43"/>
      <c r="P37" s="43"/>
      <c r="Q37" s="43"/>
      <c r="R37" s="43">
        <v>3570</v>
      </c>
      <c r="S37" s="43"/>
      <c r="T37" s="43"/>
      <c r="U37" s="43"/>
      <c r="V37" s="43"/>
      <c r="W37" s="94">
        <f>R37</f>
        <v>3570</v>
      </c>
    </row>
    <row r="38" spans="1:23" s="8" customFormat="1" ht="15" hidden="1" x14ac:dyDescent="0.35">
      <c r="A38" s="97" t="s">
        <v>67</v>
      </c>
      <c r="B38" s="19" t="s">
        <v>36</v>
      </c>
      <c r="C38" s="100" t="s">
        <v>68</v>
      </c>
      <c r="D38" s="100" t="s">
        <v>69</v>
      </c>
      <c r="E38" s="18" t="s">
        <v>70</v>
      </c>
      <c r="F38" s="95"/>
      <c r="G38" s="93"/>
      <c r="H38" s="21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>
        <v>11602.15</v>
      </c>
      <c r="T38" s="43"/>
      <c r="U38" s="43"/>
      <c r="V38" s="43"/>
      <c r="W38" s="94">
        <f>S38</f>
        <v>11602.15</v>
      </c>
    </row>
    <row r="39" spans="1:23" s="8" customFormat="1" ht="15" hidden="1" x14ac:dyDescent="0.35">
      <c r="A39" s="97" t="s">
        <v>71</v>
      </c>
      <c r="B39" s="19" t="s">
        <v>36</v>
      </c>
      <c r="C39" s="103" t="s">
        <v>72</v>
      </c>
      <c r="D39" s="18" t="s">
        <v>73</v>
      </c>
      <c r="E39" s="18" t="s">
        <v>74</v>
      </c>
      <c r="F39" s="95"/>
      <c r="G39" s="93"/>
      <c r="H39" s="2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>
        <v>20585.523319960794</v>
      </c>
      <c r="V39" s="43"/>
      <c r="W39" s="94">
        <f>U39</f>
        <v>20585.523319960794</v>
      </c>
    </row>
    <row r="40" spans="1:23" s="8" customFormat="1" ht="15" x14ac:dyDescent="0.35">
      <c r="A40" s="29" t="s">
        <v>125</v>
      </c>
      <c r="B40" s="19" t="s">
        <v>36</v>
      </c>
      <c r="C40" s="106" t="s">
        <v>126</v>
      </c>
      <c r="D40" s="107" t="s">
        <v>127</v>
      </c>
      <c r="E40" s="107" t="s">
        <v>128</v>
      </c>
      <c r="F40" s="95"/>
      <c r="G40" s="93"/>
      <c r="H40" s="21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>
        <v>5805</v>
      </c>
      <c r="W40" s="94">
        <f>V40</f>
        <v>5805</v>
      </c>
    </row>
    <row r="41" spans="1:23" s="8" customFormat="1" ht="15" x14ac:dyDescent="0.35">
      <c r="A41" s="29"/>
      <c r="B41" s="95"/>
      <c r="C41" s="96"/>
      <c r="D41" s="96"/>
      <c r="E41" s="96"/>
      <c r="F41" s="95"/>
      <c r="G41" s="93"/>
      <c r="H41" s="21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94"/>
    </row>
    <row r="42" spans="1:23" s="47" customFormat="1" ht="15.5" hidden="1" x14ac:dyDescent="0.35">
      <c r="A42" s="46" t="s">
        <v>25</v>
      </c>
      <c r="B42" s="53"/>
      <c r="C42" s="54"/>
      <c r="D42" s="54"/>
      <c r="E42" s="55"/>
      <c r="F42" s="53"/>
      <c r="G42" s="45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94">
        <f t="shared" si="2"/>
        <v>0</v>
      </c>
    </row>
    <row r="43" spans="1:23" s="47" customFormat="1" ht="15.5" hidden="1" x14ac:dyDescent="0.35">
      <c r="A43" s="36" t="s">
        <v>75</v>
      </c>
      <c r="B43" s="53"/>
      <c r="C43" s="54"/>
      <c r="D43" s="54"/>
      <c r="E43" s="55"/>
      <c r="F43" s="53"/>
      <c r="G43" s="45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94">
        <f t="shared" si="2"/>
        <v>0</v>
      </c>
    </row>
    <row r="44" spans="1:23" s="47" customFormat="1" ht="15.5" hidden="1" x14ac:dyDescent="0.35">
      <c r="A44" s="85" t="s">
        <v>76</v>
      </c>
      <c r="B44" s="19" t="s">
        <v>28</v>
      </c>
      <c r="C44" s="25" t="s">
        <v>77</v>
      </c>
      <c r="D44" s="25" t="s">
        <v>78</v>
      </c>
      <c r="E44" s="26" t="s">
        <v>79</v>
      </c>
      <c r="F44" s="23">
        <v>17.800999999999998</v>
      </c>
      <c r="G44" s="93" t="s">
        <v>80</v>
      </c>
      <c r="H44" s="52"/>
      <c r="I44" s="52"/>
      <c r="J44" s="52">
        <v>31459</v>
      </c>
      <c r="K44" s="52"/>
      <c r="L44" s="52">
        <v>4043.5453999999954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94">
        <f t="shared" si="2"/>
        <v>0</v>
      </c>
    </row>
    <row r="45" spans="1:23" s="47" customFormat="1" ht="15.5" hidden="1" x14ac:dyDescent="0.35">
      <c r="A45" s="85" t="s">
        <v>81</v>
      </c>
      <c r="B45" s="18" t="s">
        <v>82</v>
      </c>
      <c r="C45" s="25" t="s">
        <v>77</v>
      </c>
      <c r="D45" s="18" t="s">
        <v>78</v>
      </c>
      <c r="E45" s="26" t="s">
        <v>83</v>
      </c>
      <c r="F45" s="23">
        <v>17.800999999999998</v>
      </c>
      <c r="G45" s="38" t="s">
        <v>80</v>
      </c>
      <c r="H45" s="52"/>
      <c r="I45" s="52"/>
      <c r="J45" s="52"/>
      <c r="K45" s="52">
        <v>3190.1</v>
      </c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94">
        <f t="shared" si="2"/>
        <v>0</v>
      </c>
    </row>
    <row r="46" spans="1:23" s="47" customFormat="1" ht="15.5" hidden="1" x14ac:dyDescent="0.35">
      <c r="A46" s="56"/>
      <c r="B46" s="45"/>
      <c r="C46" s="57"/>
      <c r="D46" s="57"/>
      <c r="E46" s="50"/>
      <c r="F46" s="51"/>
      <c r="G46" s="4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94">
        <f t="shared" si="2"/>
        <v>0</v>
      </c>
    </row>
    <row r="47" spans="1:23" s="60" customFormat="1" ht="15.5" hidden="1" x14ac:dyDescent="0.35">
      <c r="A47" s="46" t="s">
        <v>25</v>
      </c>
      <c r="B47" s="58"/>
      <c r="C47" s="59"/>
      <c r="D47" s="35"/>
      <c r="E47" s="59"/>
      <c r="F47" s="35"/>
      <c r="G47" s="35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94">
        <f t="shared" si="2"/>
        <v>0</v>
      </c>
    </row>
    <row r="48" spans="1:23" s="60" customFormat="1" ht="15.5" hidden="1" x14ac:dyDescent="0.35">
      <c r="A48" s="36" t="s">
        <v>84</v>
      </c>
      <c r="B48" s="35"/>
      <c r="C48" s="59"/>
      <c r="D48" s="35"/>
      <c r="E48" s="59"/>
      <c r="F48" s="35"/>
      <c r="G48" s="35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94">
        <f t="shared" si="2"/>
        <v>0</v>
      </c>
    </row>
    <row r="49" spans="1:23" s="60" customFormat="1" ht="15.5" hidden="1" x14ac:dyDescent="0.35">
      <c r="A49" s="29" t="s">
        <v>85</v>
      </c>
      <c r="B49" s="87" t="s">
        <v>28</v>
      </c>
      <c r="C49" s="36" t="s">
        <v>86</v>
      </c>
      <c r="D49" s="89" t="s">
        <v>87</v>
      </c>
      <c r="E49" s="36" t="s">
        <v>88</v>
      </c>
      <c r="F49" s="36" t="s">
        <v>89</v>
      </c>
      <c r="G49" s="35"/>
      <c r="H49" s="52"/>
      <c r="I49" s="52"/>
      <c r="J49" s="52"/>
      <c r="K49" s="52"/>
      <c r="L49" s="52"/>
      <c r="M49" s="52"/>
      <c r="N49" s="52">
        <v>95000</v>
      </c>
      <c r="O49" s="52"/>
      <c r="P49" s="52"/>
      <c r="Q49" s="52"/>
      <c r="R49" s="52"/>
      <c r="S49" s="52"/>
      <c r="T49" s="52"/>
      <c r="U49" s="52"/>
      <c r="V49" s="52"/>
      <c r="W49" s="94">
        <f t="shared" si="2"/>
        <v>0</v>
      </c>
    </row>
    <row r="50" spans="1:23" s="60" customFormat="1" ht="15.5" hidden="1" x14ac:dyDescent="0.35">
      <c r="A50" s="61" t="s">
        <v>90</v>
      </c>
      <c r="B50" s="87" t="s">
        <v>28</v>
      </c>
      <c r="C50" s="88" t="s">
        <v>91</v>
      </c>
      <c r="D50" s="89" t="s">
        <v>92</v>
      </c>
      <c r="E50" s="89" t="s">
        <v>93</v>
      </c>
      <c r="F50" s="19" t="s">
        <v>89</v>
      </c>
      <c r="G50" s="45"/>
      <c r="H50" s="52"/>
      <c r="I50" s="52"/>
      <c r="J50" s="52"/>
      <c r="K50" s="52"/>
      <c r="L50" s="52"/>
      <c r="M50" s="52">
        <v>795994.63425599341</v>
      </c>
      <c r="N50" s="52"/>
      <c r="O50" s="52"/>
      <c r="P50" s="52"/>
      <c r="Q50" s="52"/>
      <c r="R50" s="52"/>
      <c r="S50" s="52"/>
      <c r="T50" s="52"/>
      <c r="U50" s="52"/>
      <c r="V50" s="52"/>
      <c r="W50" s="94">
        <f t="shared" si="2"/>
        <v>0</v>
      </c>
    </row>
    <row r="51" spans="1:23" s="60" customFormat="1" ht="15.5" hidden="1" x14ac:dyDescent="0.35">
      <c r="A51" s="61"/>
      <c r="B51" s="45"/>
      <c r="C51" s="36"/>
      <c r="D51" s="36"/>
      <c r="E51" s="36"/>
      <c r="F51" s="45"/>
      <c r="G51" s="45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94">
        <f t="shared" si="2"/>
        <v>0</v>
      </c>
    </row>
    <row r="52" spans="1:23" s="60" customFormat="1" ht="15.5" x14ac:dyDescent="0.35">
      <c r="A52" s="61"/>
      <c r="B52" s="45"/>
      <c r="C52" s="49"/>
      <c r="D52" s="49"/>
      <c r="E52" s="49"/>
      <c r="F52" s="45"/>
      <c r="G52" s="45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94">
        <f t="shared" si="2"/>
        <v>0</v>
      </c>
    </row>
    <row r="53" spans="1:23" s="60" customFormat="1" ht="15.5" x14ac:dyDescent="0.35">
      <c r="A53" s="62"/>
      <c r="B53" s="62"/>
      <c r="C53" s="62"/>
      <c r="D53" s="35"/>
      <c r="E53" s="35"/>
      <c r="F53" s="35"/>
      <c r="G53" s="35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86"/>
    </row>
    <row r="54" spans="1:23" s="60" customFormat="1" ht="15.5" x14ac:dyDescent="0.35">
      <c r="A54" s="48" t="s">
        <v>94</v>
      </c>
      <c r="B54" s="48"/>
      <c r="C54" s="64"/>
      <c r="D54" s="64"/>
      <c r="E54" s="64"/>
      <c r="F54" s="64"/>
      <c r="G54" s="64"/>
      <c r="H54" s="82">
        <f>SUM(H8:H53)</f>
        <v>871236.56</v>
      </c>
      <c r="I54" s="63">
        <f>SUM(I8:I53)</f>
        <v>0</v>
      </c>
      <c r="J54" s="63">
        <f>SUM(J43:J53)</f>
        <v>31459</v>
      </c>
      <c r="K54" s="63">
        <f>SUM(K44:K45)</f>
        <v>3190.1</v>
      </c>
      <c r="L54" s="63">
        <f>SUM(L43:L46)</f>
        <v>4043.5453999999954</v>
      </c>
      <c r="M54" s="63">
        <f>SUM(M48:M51)</f>
        <v>795994.63425599341</v>
      </c>
      <c r="N54" s="63">
        <f>SUM(N48:N51)</f>
        <v>95000</v>
      </c>
      <c r="O54" s="63">
        <f>SUM(O16:O25)</f>
        <v>1307507</v>
      </c>
      <c r="P54" s="63">
        <f>SUM(P28:P35)</f>
        <v>505700.89</v>
      </c>
      <c r="Q54" s="63">
        <f>SUM(Q13:Q25)</f>
        <v>1466834</v>
      </c>
      <c r="R54" s="63">
        <f>SUM(R27:R37)</f>
        <v>19039.53</v>
      </c>
      <c r="S54" s="63">
        <f>SUM(S29:S38)</f>
        <v>11602.15</v>
      </c>
      <c r="T54" s="63">
        <f>SUM(T33)</f>
        <v>7812.5</v>
      </c>
      <c r="U54" s="63">
        <f>SUM(U29:U40)</f>
        <v>20585.523319960794</v>
      </c>
      <c r="V54" s="63">
        <f>SUM(V29:V52)</f>
        <v>5805</v>
      </c>
      <c r="W54" s="86"/>
    </row>
    <row r="55" spans="1:23" s="60" customFormat="1" ht="15.5" x14ac:dyDescent="0.35">
      <c r="A55" s="65"/>
      <c r="B55" s="65"/>
      <c r="C55" s="66"/>
      <c r="D55" s="66"/>
      <c r="E55" s="66"/>
      <c r="F55" s="66"/>
      <c r="G55" s="6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8"/>
    </row>
    <row r="56" spans="1:23" ht="14.5" x14ac:dyDescent="0.35">
      <c r="A56" s="27" t="s">
        <v>95</v>
      </c>
    </row>
    <row r="57" spans="1:23" ht="14.5" hidden="1" x14ac:dyDescent="0.35">
      <c r="A57" s="27" t="s">
        <v>96</v>
      </c>
    </row>
    <row r="58" spans="1:23" ht="14.5" hidden="1" x14ac:dyDescent="0.35">
      <c r="A58" s="27" t="s">
        <v>97</v>
      </c>
    </row>
    <row r="59" spans="1:23" ht="14.5" hidden="1" x14ac:dyDescent="0.35">
      <c r="A59" s="27" t="s">
        <v>98</v>
      </c>
    </row>
    <row r="60" spans="1:23" ht="14.5" hidden="1" x14ac:dyDescent="0.35">
      <c r="A60" s="84" t="s">
        <v>99</v>
      </c>
    </row>
    <row r="61" spans="1:23" ht="14.5" hidden="1" x14ac:dyDescent="0.35">
      <c r="A61" s="27" t="s">
        <v>100</v>
      </c>
    </row>
    <row r="62" spans="1:23" ht="14.5" hidden="1" x14ac:dyDescent="0.35">
      <c r="A62" s="84" t="s">
        <v>101</v>
      </c>
    </row>
    <row r="63" spans="1:23" ht="14.5" hidden="1" x14ac:dyDescent="0.35">
      <c r="A63" s="27" t="s">
        <v>102</v>
      </c>
    </row>
    <row r="64" spans="1:23" ht="14.5" hidden="1" x14ac:dyDescent="0.35">
      <c r="A64" s="84" t="s">
        <v>99</v>
      </c>
    </row>
    <row r="65" spans="1:1" ht="14.5" hidden="1" x14ac:dyDescent="0.35">
      <c r="A65" s="27" t="s">
        <v>103</v>
      </c>
    </row>
    <row r="66" spans="1:1" ht="14.5" hidden="1" x14ac:dyDescent="0.35">
      <c r="A66" s="84" t="s">
        <v>104</v>
      </c>
    </row>
    <row r="67" spans="1:1" ht="14.5" hidden="1" x14ac:dyDescent="0.35">
      <c r="A67" s="27" t="s">
        <v>105</v>
      </c>
    </row>
    <row r="68" spans="1:1" ht="14.5" hidden="1" x14ac:dyDescent="0.35">
      <c r="A68" s="84" t="s">
        <v>106</v>
      </c>
    </row>
    <row r="69" spans="1:1" ht="14.5" hidden="1" x14ac:dyDescent="0.35">
      <c r="A69" s="27" t="s">
        <v>107</v>
      </c>
    </row>
    <row r="70" spans="1:1" ht="14.5" hidden="1" x14ac:dyDescent="0.35">
      <c r="A70" s="84" t="s">
        <v>108</v>
      </c>
    </row>
    <row r="71" spans="1:1" ht="14.5" hidden="1" x14ac:dyDescent="0.35">
      <c r="A71" s="27" t="s">
        <v>109</v>
      </c>
    </row>
    <row r="72" spans="1:1" ht="14.5" hidden="1" x14ac:dyDescent="0.35">
      <c r="A72" s="84" t="s">
        <v>110</v>
      </c>
    </row>
    <row r="73" spans="1:1" ht="14.5" hidden="1" x14ac:dyDescent="0.35">
      <c r="A73" s="27" t="s">
        <v>111</v>
      </c>
    </row>
    <row r="74" spans="1:1" ht="14.5" hidden="1" x14ac:dyDescent="0.35">
      <c r="A74" s="84" t="s">
        <v>108</v>
      </c>
    </row>
    <row r="75" spans="1:1" ht="14.5" hidden="1" x14ac:dyDescent="0.35">
      <c r="A75" s="27" t="s">
        <v>112</v>
      </c>
    </row>
    <row r="76" spans="1:1" ht="14.5" hidden="1" x14ac:dyDescent="0.35">
      <c r="A76" s="84" t="s">
        <v>113</v>
      </c>
    </row>
    <row r="77" spans="1:1" ht="14.5" hidden="1" x14ac:dyDescent="0.35">
      <c r="A77" s="27" t="s">
        <v>114</v>
      </c>
    </row>
    <row r="78" spans="1:1" ht="14.5" hidden="1" x14ac:dyDescent="0.35">
      <c r="A78" s="84" t="s">
        <v>113</v>
      </c>
    </row>
    <row r="79" spans="1:1" ht="14.5" hidden="1" x14ac:dyDescent="0.35">
      <c r="A79" s="27" t="s">
        <v>115</v>
      </c>
    </row>
    <row r="80" spans="1:1" ht="14.5" hidden="1" x14ac:dyDescent="0.35">
      <c r="A80" s="84" t="s">
        <v>116</v>
      </c>
    </row>
    <row r="81" spans="1:1" ht="14.5" hidden="1" x14ac:dyDescent="0.35">
      <c r="A81" s="27" t="s">
        <v>117</v>
      </c>
    </row>
    <row r="82" spans="1:1" ht="14.5" hidden="1" x14ac:dyDescent="0.35">
      <c r="A82" s="84" t="s">
        <v>118</v>
      </c>
    </row>
    <row r="83" spans="1:1" ht="14.5" x14ac:dyDescent="0.35">
      <c r="A83" s="27" t="s">
        <v>124</v>
      </c>
    </row>
    <row r="84" spans="1:1" ht="14.5" x14ac:dyDescent="0.35">
      <c r="A84" s="84" t="s">
        <v>113</v>
      </c>
    </row>
    <row r="94" spans="1:1" ht="14.5" x14ac:dyDescent="0.35">
      <c r="A94" s="13" t="s">
        <v>119</v>
      </c>
    </row>
    <row r="95" spans="1:1" ht="14.5" x14ac:dyDescent="0.35">
      <c r="A95" s="40" t="s">
        <v>120</v>
      </c>
    </row>
    <row r="96" spans="1:1" ht="14.5" x14ac:dyDescent="0.35">
      <c r="A96" s="13" t="s">
        <v>121</v>
      </c>
    </row>
    <row r="97" spans="1:1" ht="14.5" x14ac:dyDescent="0.35">
      <c r="A97" s="40" t="s">
        <v>122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B6A93B-9CA8-49D4-A007-6AF90F013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2026-03-11T15:16:51Z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