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NEW BEDFORD BUDGETS/"/>
    </mc:Choice>
  </mc:AlternateContent>
  <xr:revisionPtr revIDLastSave="0" documentId="8_{F7ADCE67-445A-4B94-B089-63D0C228111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EW BEDFORD" sheetId="2" r:id="rId1"/>
  </sheets>
  <definedNames>
    <definedName name="_xlnm.Print_Area" localSheetId="0">'NEW BEDFORD'!$A$1:$H$61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9" i="2" l="1"/>
  <c r="V57" i="2"/>
  <c r="V56" i="2"/>
  <c r="T59" i="2"/>
  <c r="V55" i="2"/>
  <c r="S59" i="2"/>
  <c r="V54" i="2"/>
  <c r="R59" i="2"/>
  <c r="Q59" i="2"/>
  <c r="V53" i="2"/>
  <c r="V52" i="2"/>
  <c r="V34" i="2"/>
  <c r="V35" i="2"/>
  <c r="V36" i="2"/>
  <c r="V33" i="2"/>
  <c r="P59" i="2"/>
  <c r="V48" i="2"/>
  <c r="V50" i="2"/>
  <c r="O49" i="2"/>
  <c r="V49" i="2" s="1"/>
  <c r="O47" i="2"/>
  <c r="V47" i="2" s="1"/>
  <c r="N59" i="2"/>
  <c r="V27" i="2"/>
  <c r="V28" i="2"/>
  <c r="V29" i="2"/>
  <c r="V30" i="2"/>
  <c r="V31" i="2"/>
  <c r="V26" i="2"/>
  <c r="V8" i="2"/>
  <c r="M59" i="2"/>
  <c r="V9" i="2"/>
  <c r="L59" i="2"/>
  <c r="V41" i="2"/>
  <c r="K59" i="2"/>
  <c r="J59" i="2"/>
  <c r="V42" i="2"/>
  <c r="I59" i="2"/>
  <c r="H18" i="2"/>
  <c r="H59" i="2" s="1"/>
  <c r="V51" i="2"/>
  <c r="O59" i="2" l="1"/>
</calcChain>
</file>

<file path=xl/sharedStrings.xml><?xml version="1.0" encoding="utf-8"?>
<sst xmlns="http://schemas.openxmlformats.org/spreadsheetml/2006/main" count="215" uniqueCount="134">
  <si>
    <t xml:space="preserve"> </t>
  </si>
  <si>
    <t>ONE STOP CAREER CENTERS</t>
  </si>
  <si>
    <t>GREATER NEW BEDFORD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</si>
  <si>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</si>
  <si>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</si>
  <si>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</si>
  <si>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</si>
  <si>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</si>
  <si>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</si>
  <si>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</si>
  <si>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</si>
  <si>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</si>
  <si>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</si>
  <si>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</si>
  <si>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</si>
  <si>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</si>
  <si>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</si>
  <si>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</si>
  <si>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</si>
  <si>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</si>
  <si>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</si>
  <si>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</si>
  <si>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BUDGET #12 FY26</t>
  </si>
  <si>
    <t>TOTAL</t>
  </si>
  <si>
    <t>MMARS DOCUMENT ID</t>
  </si>
  <si>
    <t>CT EOL 26CCNBEDSOSWTF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</si>
  <si>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</si>
  <si>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</si>
  <si>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</si>
  <si>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</si>
  <si>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</si>
  <si>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</si>
  <si>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</si>
  <si>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</si>
  <si>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</si>
  <si>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</si>
  <si>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26CCNBEDNEGREA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</si>
  <si>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</si>
  <si>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</si>
  <si>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</si>
  <si>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</si>
  <si>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</si>
  <si>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</si>
  <si>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26CCNBEDWIA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</si>
  <si>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</si>
  <si>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</si>
  <si>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</si>
  <si>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</si>
  <si>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</si>
  <si>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</si>
  <si>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</si>
  <si>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</si>
  <si>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</si>
  <si>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</si>
  <si>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</si>
  <si>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</si>
  <si>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</si>
  <si>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</si>
  <si>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26CCNBEDVETSUI</t>
  </si>
  <si>
    <t>JVSG</t>
  </si>
  <si>
    <t>FVETS2025</t>
  </si>
  <si>
    <t>7002-6628</t>
  </si>
  <si>
    <t>K109</t>
  </si>
  <si>
    <t>DV35786-21-55-5-25</t>
  </si>
  <si>
    <t>JVSG-SILVER</t>
  </si>
  <si>
    <t>JULY 1, 2025-DECEMBER 31, 2025</t>
  </si>
  <si>
    <t>K111</t>
  </si>
  <si>
    <t>CT EOL 26CCNBEDWP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</si>
  <si>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</si>
  <si>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</si>
  <si>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</si>
  <si>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</si>
  <si>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</si>
  <si>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</si>
  <si>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</si>
  <si>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</si>
  <si>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</si>
  <si>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</si>
  <si>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</si>
  <si>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</si>
  <si>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</si>
  <si>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</si>
  <si>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</si>
  <si>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</si>
  <si>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</si>
  <si>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</si>
  <si>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</si>
  <si>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</si>
  <si>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</si>
  <si>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</si>
  <si>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</si>
  <si>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</si>
  <si>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CWI WORKS, INC</t>
  </si>
  <si>
    <t>DCSSCSEP26</t>
  </si>
  <si>
    <t>7003-0006</t>
  </si>
  <si>
    <t>K246</t>
  </si>
  <si>
    <t>DTA WPP</t>
  </si>
  <si>
    <t>SPSS2026</t>
  </si>
  <si>
    <t>4400-1979</t>
  </si>
  <si>
    <t>K227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</si>
  <si>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</si>
  <si>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</si>
  <si>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</si>
  <si>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</si>
  <si>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</si>
  <si>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</si>
  <si>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</si>
  <si>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</si>
  <si>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</si>
  <si>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</si>
  <si>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</si>
  <si>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</si>
  <si>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</si>
  <si>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</si>
  <si>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</si>
  <si>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BUDGET #7 FY26 OCT 23 2025</t>
  </si>
  <si>
    <t>TO ADD FY26 WP FUNDS</t>
  </si>
  <si>
    <t>BUDGET #8 FY26 OCT 27 2025</t>
  </si>
  <si>
    <t>BUDGET #9 FY26 DEC 3 2025</t>
  </si>
  <si>
    <t>TO ADD PARTNER FUNDS</t>
  </si>
  <si>
    <t>BUDGET #10 FY26 DEC 26 2025</t>
  </si>
  <si>
    <t>BUDGET #11 FY26 JAN 9 2026</t>
  </si>
  <si>
    <t>BUDGET #12 FY26 JAN 20 2026</t>
  </si>
  <si>
    <t>TO ADD DTA WPP FUNDS</t>
  </si>
  <si>
    <t>VENDOR CODE</t>
  </si>
  <si>
    <t>VC6000182690</t>
  </si>
  <si>
    <t>UEI #</t>
  </si>
  <si>
    <t>VFMUHSGLELB7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</si>
  <si>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</si>
  <si>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</si>
  <si>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</si>
  <si>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</si>
  <si>
    <t>BUDGET #13 FY26</t>
  </si>
  <si>
    <t>BUDGET #13 FY26 MARCH 11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</si>
</sst>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8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37" fontId="1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12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3" applyFont="1" applyBorder="1" applyAlignment="1">
      <alignment horizontal="center"/>
    </xf>
    <xf numFmtId="0" fontId="15" fillId="2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3" fillId="0" borderId="0" xfId="0" applyFont="1"/>
    <xf numFmtId="0" fontId="16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3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Alignment="1">
      <alignment horizontal="center" wrapText="1" readingOrder="1"/>
    </xf>
    <xf numFmtId="0" fontId="18" fillId="0" borderId="7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20" fillId="0" borderId="7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164" fontId="8" fillId="0" borderId="1" xfId="1" applyNumberFormat="1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 vertical="center" wrapText="1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/>
    <xf numFmtId="0" fontId="1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13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5"/>
  <sheetViews>
    <sheetView tabSelected="1" topLeftCell="D5" zoomScale="120" zoomScaleNormal="120" workbookViewId="0">
      <selection activeCell="U57" sqref="U57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1796875" style="2" customWidth="1"/>
    <col min="8" max="8" width="15.7265625" style="2" hidden="1" customWidth="1"/>
    <col min="9" max="9" width="12.81640625" style="2" hidden="1" customWidth="1"/>
    <col min="10" max="13" width="15.7265625" style="2" hidden="1" customWidth="1"/>
    <col min="14" max="17" width="13.453125" style="2" hidden="1" customWidth="1"/>
    <col min="18" max="20" width="17.7265625" style="2" hidden="1" customWidth="1"/>
    <col min="21" max="21" width="17.7265625" style="2" customWidth="1"/>
    <col min="22" max="22" width="12.81640625" style="3" hidden="1" customWidth="1"/>
    <col min="23" max="23" width="21.1796875" style="3" customWidth="1"/>
    <col min="24" max="24" width="10.453125" style="3" bestFit="1" customWidth="1"/>
    <col min="25" max="16384" width="9.1796875" style="3"/>
  </cols>
  <sheetData>
    <row r="1" spans="1:23" ht="20.5" x14ac:dyDescent="0.45">
      <c r="A1" s="3" t="s">
        <v>0</v>
      </c>
      <c r="B1" s="84" t="s">
        <v>1</v>
      </c>
      <c r="C1" s="85"/>
      <c r="D1" s="85"/>
      <c r="E1" s="85"/>
      <c r="F1" s="85"/>
      <c r="G1" s="85"/>
      <c r="H1" s="85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3" ht="20.5" x14ac:dyDescent="0.45">
      <c r="B2" s="82"/>
      <c r="C2" s="82"/>
      <c r="D2" s="82"/>
      <c r="E2" s="6"/>
      <c r="F2" s="6"/>
      <c r="G2" s="6"/>
    </row>
    <row r="3" spans="1:23" ht="20.5" x14ac:dyDescent="0.45">
      <c r="A3" s="4" t="s">
        <v>2</v>
      </c>
      <c r="B3" s="82" t="s">
        <v>3</v>
      </c>
      <c r="C3" s="1"/>
    </row>
    <row r="4" spans="1:23" ht="21" thickBot="1" x14ac:dyDescent="0.5">
      <c r="A4" s="4"/>
      <c r="B4" s="5"/>
      <c r="C4" s="1"/>
    </row>
    <row r="5" spans="1:23" s="9" customFormat="1" ht="50.5" customHeight="1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39" t="s">
        <v>9</v>
      </c>
      <c r="H5" s="8" t="s">
        <v>10</v>
      </c>
      <c r="I5" s="68" t="s">
        <v>11</v>
      </c>
      <c r="J5" s="68" t="s">
        <v>12</v>
      </c>
      <c r="K5" s="68" t="s">
        <v>13</v>
      </c>
      <c r="L5" s="68" t="s">
        <v>14</v>
      </c>
      <c r="M5" s="68" t="s">
        <v>15</v>
      </c>
      <c r="N5" s="68" t="s">
        <v>16</v>
      </c>
      <c r="O5" s="68" t="s">
        <v>17</v>
      </c>
      <c r="P5" s="68" t="s">
        <v>18</v>
      </c>
      <c r="Q5" s="68" t="s">
        <v>19</v>
      </c>
      <c r="R5" s="68" t="s">
        <v>20</v>
      </c>
      <c r="S5" s="68" t="s">
        <v>21</v>
      </c>
      <c r="T5" s="68" t="s">
        <v>22</v>
      </c>
      <c r="U5" s="68" t="s">
        <v>132</v>
      </c>
      <c r="V5" s="29" t="s">
        <v>23</v>
      </c>
    </row>
    <row r="6" spans="1:23" s="9" customFormat="1" ht="14.5" hidden="1" x14ac:dyDescent="0.35">
      <c r="A6" s="8" t="s">
        <v>24</v>
      </c>
      <c r="B6" s="10"/>
      <c r="C6" s="11"/>
      <c r="D6" s="11"/>
      <c r="E6" s="1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5"/>
    </row>
    <row r="7" spans="1:23" s="9" customFormat="1" ht="14.5" hidden="1" x14ac:dyDescent="0.35">
      <c r="A7" s="14" t="s">
        <v>25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5"/>
    </row>
    <row r="8" spans="1:23" s="9" customFormat="1" ht="15.5" hidden="1" x14ac:dyDescent="0.35">
      <c r="A8" s="21" t="s">
        <v>26</v>
      </c>
      <c r="B8" s="38" t="s">
        <v>27</v>
      </c>
      <c r="C8" s="41" t="s">
        <v>28</v>
      </c>
      <c r="D8" s="42" t="s">
        <v>29</v>
      </c>
      <c r="E8" s="41" t="s">
        <v>30</v>
      </c>
      <c r="F8" s="41" t="s">
        <v>31</v>
      </c>
      <c r="G8" s="13"/>
      <c r="H8" s="14"/>
      <c r="I8" s="14"/>
      <c r="J8" s="14"/>
      <c r="K8" s="14"/>
      <c r="L8" s="14"/>
      <c r="M8" s="71">
        <v>95000</v>
      </c>
      <c r="N8" s="71"/>
      <c r="O8" s="71"/>
      <c r="P8" s="71"/>
      <c r="Q8" s="71"/>
      <c r="R8" s="71"/>
      <c r="S8" s="71"/>
      <c r="T8" s="71"/>
      <c r="U8" s="71"/>
      <c r="V8" s="15">
        <f>SUM(M8)</f>
        <v>95000</v>
      </c>
    </row>
    <row r="9" spans="1:23" s="9" customFormat="1" ht="14.5" hidden="1" x14ac:dyDescent="0.35">
      <c r="A9" s="34" t="s">
        <v>32</v>
      </c>
      <c r="B9" s="38" t="s">
        <v>27</v>
      </c>
      <c r="C9" s="73" t="s">
        <v>33</v>
      </c>
      <c r="D9" s="42" t="s">
        <v>34</v>
      </c>
      <c r="E9" s="42" t="s">
        <v>35</v>
      </c>
      <c r="F9" s="16" t="s">
        <v>31</v>
      </c>
      <c r="G9" s="14"/>
      <c r="H9" s="18"/>
      <c r="I9" s="18"/>
      <c r="J9" s="18"/>
      <c r="K9" s="18"/>
      <c r="L9" s="70">
        <v>281510.45443199459</v>
      </c>
      <c r="M9" s="70"/>
      <c r="N9" s="70"/>
      <c r="O9" s="70"/>
      <c r="P9" s="70"/>
      <c r="Q9" s="70"/>
      <c r="R9" s="70"/>
      <c r="S9" s="70"/>
      <c r="T9" s="70"/>
      <c r="U9" s="70"/>
      <c r="V9" s="15">
        <f>SUM(L9)</f>
        <v>281510.45443199459</v>
      </c>
    </row>
    <row r="10" spans="1:23" s="9" customFormat="1" ht="15" hidden="1" thickBot="1" x14ac:dyDescent="0.4">
      <c r="A10" s="34"/>
      <c r="B10" s="38"/>
      <c r="C10" s="43"/>
      <c r="D10" s="42"/>
      <c r="E10" s="42"/>
      <c r="F10" s="16"/>
      <c r="G10" s="16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33"/>
      <c r="W10" s="50"/>
    </row>
    <row r="11" spans="1:23" s="9" customFormat="1" ht="15" hidden="1" thickTop="1" x14ac:dyDescent="0.35">
      <c r="A11" s="34"/>
      <c r="B11" s="16"/>
      <c r="C11" s="14"/>
      <c r="D11" s="14"/>
      <c r="E11" s="14"/>
      <c r="F11" s="16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33"/>
    </row>
    <row r="12" spans="1:23" s="9" customFormat="1" ht="14.5" hidden="1" x14ac:dyDescent="0.35">
      <c r="A12" s="36"/>
      <c r="B12" s="16"/>
      <c r="C12" s="14"/>
      <c r="D12" s="14"/>
      <c r="E12" s="14"/>
      <c r="F12" s="14"/>
      <c r="G12" s="14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33"/>
    </row>
    <row r="13" spans="1:23" s="9" customFormat="1" ht="14.5" hidden="1" x14ac:dyDescent="0.35">
      <c r="A13" s="36"/>
      <c r="B13" s="16"/>
      <c r="C13" s="14"/>
      <c r="D13" s="14"/>
      <c r="E13" s="14"/>
      <c r="F13" s="14"/>
      <c r="G13" s="14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33"/>
    </row>
    <row r="14" spans="1:23" s="9" customFormat="1" ht="14.5" hidden="1" x14ac:dyDescent="0.35">
      <c r="A14" s="31"/>
      <c r="B14" s="16"/>
      <c r="C14" s="30"/>
      <c r="D14" s="30"/>
      <c r="E14" s="32"/>
      <c r="F14" s="14"/>
      <c r="G14" s="14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33"/>
    </row>
    <row r="15" spans="1:23" s="9" customFormat="1" ht="14.5" hidden="1" x14ac:dyDescent="0.35">
      <c r="A15" s="31"/>
      <c r="B15" s="16"/>
      <c r="C15" s="30"/>
      <c r="D15" s="30"/>
      <c r="E15" s="32"/>
      <c r="F15" s="14"/>
      <c r="G15" s="14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33"/>
    </row>
    <row r="16" spans="1:23" s="9" customFormat="1" ht="14.5" hidden="1" x14ac:dyDescent="0.35">
      <c r="A16" s="8" t="s">
        <v>24</v>
      </c>
      <c r="B16" s="10"/>
      <c r="C16" s="30"/>
      <c r="D16" s="30"/>
      <c r="E16" s="32"/>
      <c r="F16" s="14"/>
      <c r="G16" s="14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33"/>
    </row>
    <row r="17" spans="1:23" s="9" customFormat="1" ht="14.5" hidden="1" x14ac:dyDescent="0.35">
      <c r="A17" s="14" t="s">
        <v>36</v>
      </c>
      <c r="B17" s="10"/>
      <c r="C17" s="30"/>
      <c r="D17" s="30"/>
      <c r="E17" s="32"/>
      <c r="F17" s="14"/>
      <c r="G17" s="14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33"/>
    </row>
    <row r="18" spans="1:23" s="9" customFormat="1" ht="15.5" hidden="1" x14ac:dyDescent="0.35">
      <c r="A18" s="55" t="s">
        <v>37</v>
      </c>
      <c r="B18" s="57" t="s">
        <v>27</v>
      </c>
      <c r="C18" s="58" t="s">
        <v>38</v>
      </c>
      <c r="D18" s="48" t="s">
        <v>39</v>
      </c>
      <c r="E18" s="48" t="s">
        <v>40</v>
      </c>
      <c r="F18" s="48">
        <v>17.225000000000001</v>
      </c>
      <c r="G18" s="59" t="s">
        <v>41</v>
      </c>
      <c r="H18" s="63">
        <f>132911.081661183-1</f>
        <v>132910.08166118301</v>
      </c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33"/>
    </row>
    <row r="19" spans="1:23" s="9" customFormat="1" ht="15.5" hidden="1" x14ac:dyDescent="0.35">
      <c r="A19" s="56" t="s">
        <v>37</v>
      </c>
      <c r="B19" s="60" t="s">
        <v>42</v>
      </c>
      <c r="C19" s="61" t="s">
        <v>38</v>
      </c>
      <c r="D19" s="62" t="s">
        <v>39</v>
      </c>
      <c r="E19" s="62" t="s">
        <v>40</v>
      </c>
      <c r="F19" s="62">
        <v>17.225000000000001</v>
      </c>
      <c r="G19" s="59" t="s">
        <v>41</v>
      </c>
      <c r="H19" s="63">
        <v>1</v>
      </c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33"/>
    </row>
    <row r="20" spans="1:23" s="9" customFormat="1" ht="14.5" hidden="1" x14ac:dyDescent="0.35">
      <c r="A20" s="36"/>
      <c r="B20" s="16"/>
      <c r="C20" s="14"/>
      <c r="D20" s="14"/>
      <c r="E20" s="14"/>
      <c r="F20" s="14"/>
      <c r="G20" s="14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33"/>
    </row>
    <row r="21" spans="1:23" s="9" customFormat="1" ht="14.5" hidden="1" x14ac:dyDescent="0.35">
      <c r="A21" s="21"/>
      <c r="B21" s="16"/>
      <c r="C21" s="14"/>
      <c r="D21" s="14"/>
      <c r="E21" s="14"/>
      <c r="F21" s="14"/>
      <c r="G21" s="14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33"/>
    </row>
    <row r="22" spans="1:23" s="9" customFormat="1" ht="14.15" hidden="1" customHeight="1" x14ac:dyDescent="0.35">
      <c r="A22" s="31"/>
      <c r="B22" s="16"/>
      <c r="C22" s="30"/>
      <c r="D22" s="30"/>
      <c r="E22" s="32"/>
      <c r="F22" s="14"/>
      <c r="G22" s="14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33"/>
    </row>
    <row r="23" spans="1:23" s="9" customFormat="1" ht="14.5" hidden="1" x14ac:dyDescent="0.35">
      <c r="A23" s="22"/>
      <c r="B23" s="10"/>
      <c r="C23" s="11"/>
      <c r="D23" s="11"/>
      <c r="E23" s="12"/>
      <c r="F23" s="13"/>
      <c r="G23" s="1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33"/>
    </row>
    <row r="24" spans="1:23" s="9" customFormat="1" ht="14.5" hidden="1" x14ac:dyDescent="0.35">
      <c r="A24" s="8" t="s">
        <v>24</v>
      </c>
      <c r="B24" s="10"/>
      <c r="C24" s="11"/>
      <c r="D24" s="11"/>
      <c r="E24" s="12"/>
      <c r="F24" s="13"/>
      <c r="G24" s="13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51"/>
    </row>
    <row r="25" spans="1:23" s="9" customFormat="1" ht="14.5" hidden="1" x14ac:dyDescent="0.35">
      <c r="A25" s="14" t="s">
        <v>43</v>
      </c>
      <c r="B25" s="10"/>
      <c r="C25" s="11"/>
      <c r="D25" s="11"/>
      <c r="E25" s="12"/>
      <c r="F25" s="13"/>
      <c r="G25" s="13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51"/>
    </row>
    <row r="26" spans="1:23" s="9" customFormat="1" ht="14.5" hidden="1" x14ac:dyDescent="0.35">
      <c r="A26" s="40" t="s">
        <v>44</v>
      </c>
      <c r="B26" s="16" t="s">
        <v>45</v>
      </c>
      <c r="C26" s="53" t="s">
        <v>46</v>
      </c>
      <c r="D26" s="13" t="s">
        <v>47</v>
      </c>
      <c r="E26" s="13">
        <v>6501</v>
      </c>
      <c r="F26" s="16">
        <v>17.259</v>
      </c>
      <c r="G26" s="54" t="s">
        <v>48</v>
      </c>
      <c r="H26" s="65"/>
      <c r="I26" s="65"/>
      <c r="J26" s="65"/>
      <c r="K26" s="65"/>
      <c r="L26" s="65"/>
      <c r="M26" s="65"/>
      <c r="N26" s="65">
        <v>551427.97</v>
      </c>
      <c r="O26" s="65"/>
      <c r="P26" s="65"/>
      <c r="Q26" s="65"/>
      <c r="R26" s="65"/>
      <c r="S26" s="65"/>
      <c r="T26" s="65"/>
      <c r="U26" s="65"/>
      <c r="V26" s="51">
        <f>N26</f>
        <v>551427.97</v>
      </c>
    </row>
    <row r="27" spans="1:23" s="9" customFormat="1" ht="14.5" hidden="1" x14ac:dyDescent="0.35">
      <c r="A27" s="40" t="s">
        <v>44</v>
      </c>
      <c r="B27" s="16" t="s">
        <v>49</v>
      </c>
      <c r="C27" s="53" t="s">
        <v>46</v>
      </c>
      <c r="D27" s="13" t="s">
        <v>47</v>
      </c>
      <c r="E27" s="13">
        <v>6501</v>
      </c>
      <c r="F27" s="16">
        <v>17.259</v>
      </c>
      <c r="G27" s="54" t="s">
        <v>48</v>
      </c>
      <c r="H27" s="65"/>
      <c r="I27" s="65"/>
      <c r="J27" s="65"/>
      <c r="K27" s="65"/>
      <c r="L27" s="65"/>
      <c r="M27" s="65"/>
      <c r="N27" s="65">
        <v>1</v>
      </c>
      <c r="O27" s="65"/>
      <c r="P27" s="65"/>
      <c r="Q27" s="65"/>
      <c r="R27" s="65"/>
      <c r="S27" s="65"/>
      <c r="T27" s="65"/>
      <c r="U27" s="65"/>
      <c r="V27" s="51">
        <f t="shared" ref="V27:V31" si="0">N27</f>
        <v>1</v>
      </c>
    </row>
    <row r="28" spans="1:23" s="9" customFormat="1" ht="14.5" hidden="1" x14ac:dyDescent="0.35">
      <c r="A28" s="21" t="s">
        <v>50</v>
      </c>
      <c r="B28" s="16" t="s">
        <v>45</v>
      </c>
      <c r="C28" s="53" t="s">
        <v>51</v>
      </c>
      <c r="D28" s="14" t="s">
        <v>52</v>
      </c>
      <c r="E28" s="14">
        <v>6502</v>
      </c>
      <c r="F28" s="14">
        <v>17.257999999999999</v>
      </c>
      <c r="G28" s="54" t="s">
        <v>48</v>
      </c>
      <c r="H28" s="65"/>
      <c r="I28" s="65"/>
      <c r="J28" s="65"/>
      <c r="K28" s="65"/>
      <c r="L28" s="65"/>
      <c r="M28" s="65"/>
      <c r="N28" s="65">
        <v>99880</v>
      </c>
      <c r="O28" s="65"/>
      <c r="P28" s="65"/>
      <c r="Q28" s="65"/>
      <c r="R28" s="65"/>
      <c r="S28" s="65"/>
      <c r="T28" s="65"/>
      <c r="U28" s="65"/>
      <c r="V28" s="51">
        <f t="shared" si="0"/>
        <v>99880</v>
      </c>
    </row>
    <row r="29" spans="1:23" s="20" customFormat="1" ht="14.5" hidden="1" x14ac:dyDescent="0.35">
      <c r="A29" s="21" t="s">
        <v>50</v>
      </c>
      <c r="B29" s="16" t="s">
        <v>49</v>
      </c>
      <c r="C29" s="53" t="s">
        <v>51</v>
      </c>
      <c r="D29" s="14" t="s">
        <v>52</v>
      </c>
      <c r="E29" s="14">
        <v>6502</v>
      </c>
      <c r="F29" s="14">
        <v>17.257999999999999</v>
      </c>
      <c r="G29" s="54" t="s">
        <v>48</v>
      </c>
      <c r="H29" s="65"/>
      <c r="I29" s="65"/>
      <c r="J29" s="65"/>
      <c r="K29" s="65"/>
      <c r="L29" s="65"/>
      <c r="M29" s="65"/>
      <c r="N29" s="65">
        <v>1</v>
      </c>
      <c r="O29" s="65"/>
      <c r="P29" s="65"/>
      <c r="Q29" s="65"/>
      <c r="R29" s="65"/>
      <c r="S29" s="65"/>
      <c r="T29" s="65"/>
      <c r="U29" s="65"/>
      <c r="V29" s="51">
        <f t="shared" si="0"/>
        <v>1</v>
      </c>
    </row>
    <row r="30" spans="1:23" s="20" customFormat="1" ht="14.5" hidden="1" x14ac:dyDescent="0.35">
      <c r="A30" s="31" t="s">
        <v>53</v>
      </c>
      <c r="B30" s="16" t="s">
        <v>45</v>
      </c>
      <c r="C30" s="53" t="s">
        <v>54</v>
      </c>
      <c r="D30" s="14" t="s">
        <v>55</v>
      </c>
      <c r="E30" s="14">
        <v>6503</v>
      </c>
      <c r="F30" s="14">
        <v>17.277999999999999</v>
      </c>
      <c r="G30" s="54" t="s">
        <v>48</v>
      </c>
      <c r="H30" s="65"/>
      <c r="I30" s="65"/>
      <c r="J30" s="65"/>
      <c r="K30" s="65"/>
      <c r="L30" s="65"/>
      <c r="M30" s="65"/>
      <c r="N30" s="65">
        <v>106654.8</v>
      </c>
      <c r="O30" s="65"/>
      <c r="P30" s="65"/>
      <c r="Q30" s="65"/>
      <c r="R30" s="65"/>
      <c r="S30" s="65"/>
      <c r="T30" s="65"/>
      <c r="U30" s="65"/>
      <c r="V30" s="51">
        <f t="shared" si="0"/>
        <v>106654.8</v>
      </c>
      <c r="W30" s="74"/>
    </row>
    <row r="31" spans="1:23" s="20" customFormat="1" ht="14.5" hidden="1" x14ac:dyDescent="0.35">
      <c r="A31" s="31" t="s">
        <v>53</v>
      </c>
      <c r="B31" s="16" t="s">
        <v>49</v>
      </c>
      <c r="C31" s="53" t="s">
        <v>54</v>
      </c>
      <c r="D31" s="14" t="s">
        <v>55</v>
      </c>
      <c r="E31" s="14">
        <v>6503</v>
      </c>
      <c r="F31" s="14">
        <v>17.277999999999999</v>
      </c>
      <c r="G31" s="54" t="s">
        <v>48</v>
      </c>
      <c r="H31" s="65"/>
      <c r="I31" s="65"/>
      <c r="J31" s="65"/>
      <c r="K31" s="65"/>
      <c r="L31" s="65"/>
      <c r="M31" s="65"/>
      <c r="N31" s="65">
        <v>1</v>
      </c>
      <c r="O31" s="65"/>
      <c r="P31" s="65"/>
      <c r="Q31" s="65"/>
      <c r="R31" s="65"/>
      <c r="S31" s="65"/>
      <c r="T31" s="65"/>
      <c r="U31" s="65"/>
      <c r="V31" s="51">
        <f t="shared" si="0"/>
        <v>1</v>
      </c>
    </row>
    <row r="32" spans="1:23" s="20" customFormat="1" ht="15.5" hidden="1" x14ac:dyDescent="0.35">
      <c r="A32" s="31"/>
      <c r="B32" s="16"/>
      <c r="C32" s="14"/>
      <c r="D32" s="41"/>
      <c r="E32" s="41"/>
      <c r="F32" s="14"/>
      <c r="G32" s="44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51"/>
    </row>
    <row r="33" spans="1:22" s="20" customFormat="1" ht="14.5" hidden="1" x14ac:dyDescent="0.35">
      <c r="A33" s="21" t="s">
        <v>50</v>
      </c>
      <c r="B33" s="16" t="s">
        <v>45</v>
      </c>
      <c r="C33" s="53" t="s">
        <v>56</v>
      </c>
      <c r="D33" s="14" t="s">
        <v>52</v>
      </c>
      <c r="E33" s="14">
        <v>6502</v>
      </c>
      <c r="F33" s="14">
        <v>17.257999999999999</v>
      </c>
      <c r="G33" s="54" t="s">
        <v>48</v>
      </c>
      <c r="H33" s="65"/>
      <c r="I33" s="65"/>
      <c r="J33" s="65"/>
      <c r="K33" s="65"/>
      <c r="L33" s="65"/>
      <c r="M33" s="65"/>
      <c r="N33" s="65"/>
      <c r="O33" s="65"/>
      <c r="P33" s="72">
        <v>363130.56</v>
      </c>
      <c r="Q33" s="72"/>
      <c r="R33" s="72"/>
      <c r="S33" s="72"/>
      <c r="T33" s="72"/>
      <c r="U33" s="72"/>
      <c r="V33" s="51">
        <f>P33</f>
        <v>363130.56</v>
      </c>
    </row>
    <row r="34" spans="1:22" s="20" customFormat="1" ht="14.5" hidden="1" x14ac:dyDescent="0.35">
      <c r="A34" s="21" t="s">
        <v>50</v>
      </c>
      <c r="B34" s="16" t="s">
        <v>49</v>
      </c>
      <c r="C34" s="53" t="s">
        <v>56</v>
      </c>
      <c r="D34" s="14" t="s">
        <v>52</v>
      </c>
      <c r="E34" s="14">
        <v>6502</v>
      </c>
      <c r="F34" s="14">
        <v>17.257999999999999</v>
      </c>
      <c r="G34" s="54" t="s">
        <v>48</v>
      </c>
      <c r="H34" s="65"/>
      <c r="I34" s="65"/>
      <c r="J34" s="65"/>
      <c r="K34" s="65"/>
      <c r="L34" s="65"/>
      <c r="M34" s="65"/>
      <c r="N34" s="65"/>
      <c r="O34" s="65"/>
      <c r="P34" s="72">
        <v>1</v>
      </c>
      <c r="Q34" s="72"/>
      <c r="R34" s="72"/>
      <c r="S34" s="72"/>
      <c r="T34" s="72"/>
      <c r="U34" s="72"/>
      <c r="V34" s="51">
        <f t="shared" ref="V34:V36" si="1">P34</f>
        <v>1</v>
      </c>
    </row>
    <row r="35" spans="1:22" s="20" customFormat="1" ht="14.5" hidden="1" x14ac:dyDescent="0.35">
      <c r="A35" s="31" t="s">
        <v>53</v>
      </c>
      <c r="B35" s="16" t="s">
        <v>45</v>
      </c>
      <c r="C35" s="53" t="s">
        <v>57</v>
      </c>
      <c r="D35" s="14" t="s">
        <v>55</v>
      </c>
      <c r="E35" s="14">
        <v>6503</v>
      </c>
      <c r="F35" s="14">
        <v>17.277999999999999</v>
      </c>
      <c r="G35" s="54" t="s">
        <v>48</v>
      </c>
      <c r="H35" s="65"/>
      <c r="I35" s="65"/>
      <c r="J35" s="65"/>
      <c r="K35" s="65"/>
      <c r="L35" s="65"/>
      <c r="M35" s="65"/>
      <c r="N35" s="65"/>
      <c r="O35" s="65"/>
      <c r="P35" s="72">
        <v>340301.98</v>
      </c>
      <c r="Q35" s="72"/>
      <c r="R35" s="72"/>
      <c r="S35" s="72"/>
      <c r="T35" s="72"/>
      <c r="U35" s="72"/>
      <c r="V35" s="51">
        <f t="shared" si="1"/>
        <v>340301.98</v>
      </c>
    </row>
    <row r="36" spans="1:22" s="9" customFormat="1" ht="14.5" hidden="1" x14ac:dyDescent="0.35">
      <c r="A36" s="31" t="s">
        <v>53</v>
      </c>
      <c r="B36" s="16" t="s">
        <v>49</v>
      </c>
      <c r="C36" s="53" t="s">
        <v>57</v>
      </c>
      <c r="D36" s="14" t="s">
        <v>55</v>
      </c>
      <c r="E36" s="14">
        <v>6503</v>
      </c>
      <c r="F36" s="14">
        <v>17.277999999999999</v>
      </c>
      <c r="G36" s="54" t="s">
        <v>48</v>
      </c>
      <c r="H36" s="65"/>
      <c r="I36" s="65"/>
      <c r="J36" s="65"/>
      <c r="K36" s="65"/>
      <c r="L36" s="65"/>
      <c r="M36" s="65"/>
      <c r="N36" s="65"/>
      <c r="O36" s="65"/>
      <c r="P36" s="72">
        <v>1</v>
      </c>
      <c r="Q36" s="72"/>
      <c r="R36" s="72"/>
      <c r="S36" s="72"/>
      <c r="T36" s="72"/>
      <c r="U36" s="72"/>
      <c r="V36" s="51">
        <f t="shared" si="1"/>
        <v>1</v>
      </c>
    </row>
    <row r="37" spans="1:22" s="9" customFormat="1" ht="14.5" hidden="1" x14ac:dyDescent="0.35">
      <c r="A37" s="37"/>
      <c r="B37" s="16"/>
      <c r="C37" s="29"/>
      <c r="D37" s="14"/>
      <c r="E37" s="16"/>
      <c r="F37" s="14"/>
      <c r="G37" s="14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33"/>
    </row>
    <row r="38" spans="1:22" s="20" customFormat="1" ht="14.5" hidden="1" x14ac:dyDescent="0.35">
      <c r="A38" s="31"/>
      <c r="B38" s="16"/>
      <c r="C38" s="14"/>
      <c r="D38" s="14"/>
      <c r="E38" s="16"/>
      <c r="F38" s="14"/>
      <c r="G38" s="14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33"/>
    </row>
    <row r="39" spans="1:22" s="20" customFormat="1" ht="14.5" hidden="1" x14ac:dyDescent="0.35">
      <c r="A39" s="8" t="s">
        <v>24</v>
      </c>
      <c r="B39" s="16"/>
      <c r="C39" s="14"/>
      <c r="D39" s="14"/>
      <c r="E39" s="16"/>
      <c r="F39" s="14"/>
      <c r="G39" s="14"/>
      <c r="H39" s="66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51"/>
    </row>
    <row r="40" spans="1:22" s="20" customFormat="1" ht="14.5" hidden="1" x14ac:dyDescent="0.35">
      <c r="A40" s="14" t="s">
        <v>58</v>
      </c>
      <c r="B40" s="16"/>
      <c r="C40" s="14"/>
      <c r="D40" s="14"/>
      <c r="E40" s="16"/>
      <c r="F40" s="14"/>
      <c r="G40" s="14"/>
      <c r="H40" s="66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51"/>
    </row>
    <row r="41" spans="1:22" s="20" customFormat="1" ht="14.5" hidden="1" x14ac:dyDescent="0.35">
      <c r="A41" s="37" t="s">
        <v>59</v>
      </c>
      <c r="B41" s="16" t="s">
        <v>27</v>
      </c>
      <c r="C41" s="30" t="s">
        <v>60</v>
      </c>
      <c r="D41" s="30" t="s">
        <v>61</v>
      </c>
      <c r="E41" s="32" t="s">
        <v>62</v>
      </c>
      <c r="F41" s="29">
        <v>17.800999999999998</v>
      </c>
      <c r="G41" s="54" t="s">
        <v>63</v>
      </c>
      <c r="H41" s="66"/>
      <c r="I41" s="69">
        <v>13516</v>
      </c>
      <c r="J41" s="69"/>
      <c r="K41" s="69">
        <v>1736.5696399999979</v>
      </c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51">
        <f>SUM(I41:K41)</f>
        <v>15252.569639999998</v>
      </c>
    </row>
    <row r="42" spans="1:22" s="20" customFormat="1" ht="14.5" hidden="1" x14ac:dyDescent="0.35">
      <c r="A42" s="31" t="s">
        <v>64</v>
      </c>
      <c r="B42" s="14" t="s">
        <v>65</v>
      </c>
      <c r="C42" s="30" t="s">
        <v>60</v>
      </c>
      <c r="D42" s="14" t="s">
        <v>61</v>
      </c>
      <c r="E42" s="32" t="s">
        <v>66</v>
      </c>
      <c r="F42" s="29">
        <v>17.800999999999998</v>
      </c>
      <c r="G42" s="44" t="s">
        <v>63</v>
      </c>
      <c r="H42" s="66"/>
      <c r="I42" s="69"/>
      <c r="J42" s="69">
        <v>9570.2999999999993</v>
      </c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51">
        <f>J42</f>
        <v>9570.2999999999993</v>
      </c>
    </row>
    <row r="43" spans="1:22" s="20" customFormat="1" ht="14.5" x14ac:dyDescent="0.35">
      <c r="A43" s="31"/>
      <c r="B43" s="16"/>
      <c r="C43" s="14"/>
      <c r="D43" s="14"/>
      <c r="E43" s="16"/>
      <c r="F43" s="14"/>
      <c r="G43" s="14"/>
      <c r="H43" s="66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51"/>
    </row>
    <row r="44" spans="1:22" s="20" customFormat="1" ht="14.5" x14ac:dyDescent="0.35">
      <c r="A44" s="19"/>
      <c r="B44" s="10"/>
      <c r="C44" s="13"/>
      <c r="D44" s="13"/>
      <c r="E44" s="13"/>
      <c r="F44" s="11"/>
      <c r="G44" s="11"/>
      <c r="H44" s="67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51"/>
    </row>
    <row r="45" spans="1:22" s="20" customFormat="1" ht="14.5" x14ac:dyDescent="0.35">
      <c r="A45" s="8" t="s">
        <v>24</v>
      </c>
      <c r="B45" s="10"/>
      <c r="C45" s="13"/>
      <c r="D45" s="13"/>
      <c r="E45" s="13"/>
      <c r="F45" s="11"/>
      <c r="G45" s="11"/>
      <c r="H45" s="67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51"/>
    </row>
    <row r="46" spans="1:22" s="20" customFormat="1" ht="14.5" x14ac:dyDescent="0.35">
      <c r="A46" s="14" t="s">
        <v>67</v>
      </c>
      <c r="B46" s="10"/>
      <c r="C46" s="13"/>
      <c r="D46" s="13"/>
      <c r="E46" s="47"/>
      <c r="F46" s="11"/>
      <c r="G46" s="11"/>
      <c r="H46" s="67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51"/>
    </row>
    <row r="47" spans="1:22" s="20" customFormat="1" ht="14.5" hidden="1" x14ac:dyDescent="0.35">
      <c r="A47" s="21" t="s">
        <v>68</v>
      </c>
      <c r="B47" s="16" t="s">
        <v>45</v>
      </c>
      <c r="C47" s="14" t="s">
        <v>69</v>
      </c>
      <c r="D47" s="14" t="s">
        <v>70</v>
      </c>
      <c r="E47" s="14" t="s">
        <v>71</v>
      </c>
      <c r="F47" s="16">
        <v>17.207000000000001</v>
      </c>
      <c r="G47" s="75" t="s">
        <v>72</v>
      </c>
      <c r="H47" s="67"/>
      <c r="I47" s="70"/>
      <c r="J47" s="70"/>
      <c r="K47" s="70"/>
      <c r="L47" s="70"/>
      <c r="M47" s="70"/>
      <c r="N47" s="70"/>
      <c r="O47" s="70">
        <f>57406.43-1</f>
        <v>57405.43</v>
      </c>
      <c r="P47" s="70"/>
      <c r="Q47" s="70"/>
      <c r="R47" s="70"/>
      <c r="S47" s="70"/>
      <c r="T47" s="70"/>
      <c r="U47" s="70"/>
      <c r="V47" s="51">
        <f>SUM(O47)</f>
        <v>57405.43</v>
      </c>
    </row>
    <row r="48" spans="1:22" s="20" customFormat="1" ht="14.5" hidden="1" x14ac:dyDescent="0.35">
      <c r="A48" s="21" t="s">
        <v>68</v>
      </c>
      <c r="B48" s="16" t="s">
        <v>49</v>
      </c>
      <c r="C48" s="14" t="s">
        <v>69</v>
      </c>
      <c r="D48" s="14" t="s">
        <v>70</v>
      </c>
      <c r="E48" s="14" t="s">
        <v>71</v>
      </c>
      <c r="F48" s="16">
        <v>17.207000000000001</v>
      </c>
      <c r="G48" s="75" t="s">
        <v>72</v>
      </c>
      <c r="H48" s="67"/>
      <c r="I48" s="70"/>
      <c r="J48" s="70"/>
      <c r="K48" s="70"/>
      <c r="L48" s="70"/>
      <c r="M48" s="70"/>
      <c r="N48" s="70"/>
      <c r="O48" s="70">
        <v>1</v>
      </c>
      <c r="P48" s="70"/>
      <c r="Q48" s="70"/>
      <c r="R48" s="70"/>
      <c r="S48" s="70"/>
      <c r="T48" s="70"/>
      <c r="U48" s="70"/>
      <c r="V48" s="51">
        <f t="shared" ref="V48:V50" si="2">SUM(O48)</f>
        <v>1</v>
      </c>
    </row>
    <row r="49" spans="1:22" s="20" customFormat="1" ht="14.5" hidden="1" x14ac:dyDescent="0.35">
      <c r="A49" s="21" t="s">
        <v>73</v>
      </c>
      <c r="B49" s="16" t="s">
        <v>45</v>
      </c>
      <c r="C49" s="14" t="s">
        <v>69</v>
      </c>
      <c r="D49" s="14" t="s">
        <v>70</v>
      </c>
      <c r="E49" s="14" t="s">
        <v>74</v>
      </c>
      <c r="F49" s="16" t="s">
        <v>75</v>
      </c>
      <c r="G49" s="75" t="s">
        <v>72</v>
      </c>
      <c r="H49" s="67"/>
      <c r="I49" s="70"/>
      <c r="J49" s="70"/>
      <c r="K49" s="70"/>
      <c r="L49" s="70"/>
      <c r="M49" s="70"/>
      <c r="N49" s="70"/>
      <c r="O49" s="70">
        <f>28258.57-1</f>
        <v>28257.57</v>
      </c>
      <c r="P49" s="70"/>
      <c r="Q49" s="70"/>
      <c r="R49" s="70"/>
      <c r="S49" s="70"/>
      <c r="T49" s="70"/>
      <c r="U49" s="70"/>
      <c r="V49" s="51">
        <f t="shared" si="2"/>
        <v>28257.57</v>
      </c>
    </row>
    <row r="50" spans="1:22" s="20" customFormat="1" ht="14.5" hidden="1" x14ac:dyDescent="0.35">
      <c r="A50" s="21" t="s">
        <v>73</v>
      </c>
      <c r="B50" s="16" t="s">
        <v>49</v>
      </c>
      <c r="C50" s="14" t="s">
        <v>69</v>
      </c>
      <c r="D50" s="14" t="s">
        <v>70</v>
      </c>
      <c r="E50" s="14" t="s">
        <v>74</v>
      </c>
      <c r="F50" s="16" t="s">
        <v>75</v>
      </c>
      <c r="G50" s="75" t="s">
        <v>72</v>
      </c>
      <c r="H50" s="67"/>
      <c r="I50" s="70"/>
      <c r="J50" s="70"/>
      <c r="K50" s="70"/>
      <c r="L50" s="70"/>
      <c r="M50" s="70"/>
      <c r="N50" s="70"/>
      <c r="O50" s="70">
        <v>1</v>
      </c>
      <c r="P50" s="70"/>
      <c r="Q50" s="70"/>
      <c r="R50" s="70"/>
      <c r="S50" s="70"/>
      <c r="T50" s="70"/>
      <c r="U50" s="70"/>
      <c r="V50" s="51">
        <f t="shared" si="2"/>
        <v>1</v>
      </c>
    </row>
    <row r="51" spans="1:22" s="9" customFormat="1" ht="15.5" hidden="1" x14ac:dyDescent="0.35">
      <c r="A51" s="49"/>
      <c r="B51" s="16"/>
      <c r="C51" s="52" t="s">
        <v>76</v>
      </c>
      <c r="D51" s="14" t="s">
        <v>77</v>
      </c>
      <c r="E51" s="14" t="s">
        <v>78</v>
      </c>
      <c r="F51" s="14">
        <v>10.561</v>
      </c>
      <c r="G51" s="41" t="s">
        <v>79</v>
      </c>
      <c r="H51" s="64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51">
        <f>SUM(H51:H51)</f>
        <v>0</v>
      </c>
    </row>
    <row r="52" spans="1:22" s="9" customFormat="1" ht="15.5" hidden="1" x14ac:dyDescent="0.35">
      <c r="A52" s="49" t="s">
        <v>80</v>
      </c>
      <c r="B52" s="16" t="s">
        <v>45</v>
      </c>
      <c r="C52" s="77" t="s">
        <v>81</v>
      </c>
      <c r="D52" s="77" t="s">
        <v>82</v>
      </c>
      <c r="E52" s="14" t="s">
        <v>83</v>
      </c>
      <c r="F52" s="76"/>
      <c r="G52" s="41"/>
      <c r="H52" s="64"/>
      <c r="I52" s="71"/>
      <c r="J52" s="71"/>
      <c r="K52" s="71"/>
      <c r="L52" s="71"/>
      <c r="M52" s="71"/>
      <c r="N52" s="71"/>
      <c r="O52" s="71"/>
      <c r="P52" s="71"/>
      <c r="Q52" s="71">
        <v>6749.4</v>
      </c>
      <c r="R52" s="71"/>
      <c r="S52" s="71"/>
      <c r="T52" s="71"/>
      <c r="U52" s="71"/>
      <c r="V52" s="51">
        <f>Q52</f>
        <v>6749.4</v>
      </c>
    </row>
    <row r="53" spans="1:22" s="9" customFormat="1" ht="15.5" hidden="1" x14ac:dyDescent="0.35">
      <c r="A53" s="49" t="s">
        <v>84</v>
      </c>
      <c r="B53" s="16" t="s">
        <v>45</v>
      </c>
      <c r="C53" s="78" t="s">
        <v>85</v>
      </c>
      <c r="D53" s="78" t="s">
        <v>86</v>
      </c>
      <c r="E53" s="14" t="s">
        <v>87</v>
      </c>
      <c r="F53" s="76"/>
      <c r="G53" s="41"/>
      <c r="H53" s="64"/>
      <c r="I53" s="71"/>
      <c r="J53" s="71"/>
      <c r="K53" s="71"/>
      <c r="L53" s="71"/>
      <c r="M53" s="71"/>
      <c r="N53" s="71"/>
      <c r="O53" s="71"/>
      <c r="P53" s="71"/>
      <c r="Q53" s="71">
        <v>5180</v>
      </c>
      <c r="R53" s="71"/>
      <c r="S53" s="71"/>
      <c r="T53" s="71"/>
      <c r="U53" s="71"/>
      <c r="V53" s="51">
        <f>Q53</f>
        <v>5180</v>
      </c>
    </row>
    <row r="54" spans="1:22" s="9" customFormat="1" ht="14.5" hidden="1" x14ac:dyDescent="0.35">
      <c r="A54" s="49" t="s">
        <v>88</v>
      </c>
      <c r="B54" s="16" t="s">
        <v>45</v>
      </c>
      <c r="C54" s="79" t="s">
        <v>89</v>
      </c>
      <c r="D54" s="79" t="s">
        <v>90</v>
      </c>
      <c r="E54" s="14" t="s">
        <v>91</v>
      </c>
      <c r="F54" s="35"/>
      <c r="G54" s="16"/>
      <c r="H54" s="64"/>
      <c r="I54" s="71"/>
      <c r="J54" s="71"/>
      <c r="K54" s="71"/>
      <c r="L54" s="71"/>
      <c r="M54" s="71"/>
      <c r="N54" s="71"/>
      <c r="O54" s="71"/>
      <c r="P54" s="71"/>
      <c r="Q54" s="71"/>
      <c r="R54" s="71">
        <v>5062.05</v>
      </c>
      <c r="S54" s="71"/>
      <c r="T54" s="71"/>
      <c r="U54" s="71"/>
      <c r="V54" s="51">
        <f>R54</f>
        <v>5062.05</v>
      </c>
    </row>
    <row r="55" spans="1:22" s="9" customFormat="1" ht="14.5" hidden="1" x14ac:dyDescent="0.35">
      <c r="A55" s="49" t="s">
        <v>92</v>
      </c>
      <c r="B55" s="16" t="s">
        <v>45</v>
      </c>
      <c r="C55" s="80" t="s">
        <v>93</v>
      </c>
      <c r="D55" s="81" t="s">
        <v>94</v>
      </c>
      <c r="E55" s="14" t="s">
        <v>95</v>
      </c>
      <c r="F55" s="35"/>
      <c r="G55" s="16"/>
      <c r="H55" s="64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>
        <v>430.44</v>
      </c>
      <c r="T55" s="71"/>
      <c r="U55" s="71"/>
      <c r="V55" s="51">
        <f>S55</f>
        <v>430.44</v>
      </c>
    </row>
    <row r="56" spans="1:22" s="9" customFormat="1" ht="14.5" hidden="1" x14ac:dyDescent="0.35">
      <c r="A56" s="49" t="s">
        <v>96</v>
      </c>
      <c r="B56" s="16" t="s">
        <v>45</v>
      </c>
      <c r="C56" s="52" t="s">
        <v>97</v>
      </c>
      <c r="D56" s="14" t="s">
        <v>98</v>
      </c>
      <c r="E56" s="14" t="s">
        <v>99</v>
      </c>
      <c r="F56" s="35"/>
      <c r="G56" s="16"/>
      <c r="H56" s="64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>
        <v>103142.48119029406</v>
      </c>
      <c r="U56" s="71"/>
      <c r="V56" s="51">
        <f>T56</f>
        <v>103142.48119029406</v>
      </c>
    </row>
    <row r="57" spans="1:22" s="9" customFormat="1" ht="14.5" x14ac:dyDescent="0.35">
      <c r="A57" s="21" t="s">
        <v>128</v>
      </c>
      <c r="B57" s="16" t="s">
        <v>45</v>
      </c>
      <c r="C57" s="86" t="s">
        <v>129</v>
      </c>
      <c r="D57" s="87" t="s">
        <v>130</v>
      </c>
      <c r="E57" s="87" t="s">
        <v>131</v>
      </c>
      <c r="F57" s="35"/>
      <c r="G57" s="16"/>
      <c r="H57" s="64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>
        <v>1943</v>
      </c>
      <c r="V57" s="51">
        <f>U57</f>
        <v>1943</v>
      </c>
    </row>
    <row r="58" spans="1:22" s="9" customFormat="1" ht="14.5" x14ac:dyDescent="0.35">
      <c r="A58" s="21"/>
      <c r="B58" s="16"/>
      <c r="C58" s="30"/>
      <c r="D58" s="30"/>
      <c r="E58" s="32"/>
      <c r="F58" s="16"/>
      <c r="G58" s="16"/>
      <c r="H58" s="65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51"/>
    </row>
    <row r="59" spans="1:22" s="9" customFormat="1" ht="14.5" x14ac:dyDescent="0.35">
      <c r="A59" s="21" t="s">
        <v>100</v>
      </c>
      <c r="B59" s="21"/>
      <c r="C59" s="23"/>
      <c r="D59" s="23"/>
      <c r="E59" s="23"/>
      <c r="F59" s="23"/>
      <c r="G59" s="23"/>
      <c r="H59" s="65">
        <f>SUM(H18:H58)</f>
        <v>132911.08166118301</v>
      </c>
      <c r="I59" s="72">
        <f>SUM(I40:I43)</f>
        <v>13516</v>
      </c>
      <c r="J59" s="72">
        <f>SUM(J41:J42)</f>
        <v>9570.2999999999993</v>
      </c>
      <c r="K59" s="72">
        <f>SUM(K40:K41)</f>
        <v>1736.5696399999979</v>
      </c>
      <c r="L59" s="72">
        <f>SUM(L7:L10)</f>
        <v>281510.45443199459</v>
      </c>
      <c r="M59" s="72">
        <f>SUM(M8:M10)</f>
        <v>95000</v>
      </c>
      <c r="N59" s="72">
        <f>SUM(N24:N34)</f>
        <v>757965.77</v>
      </c>
      <c r="O59" s="72">
        <f>SUM(O46:O50)</f>
        <v>85665</v>
      </c>
      <c r="P59" s="72">
        <f>SUM(P32:P36)</f>
        <v>703434.54</v>
      </c>
      <c r="Q59" s="72">
        <f>SUM(Q45:Q54)</f>
        <v>11929.4</v>
      </c>
      <c r="R59" s="72">
        <f>SUM(R45:R58)</f>
        <v>5062.05</v>
      </c>
      <c r="S59" s="72">
        <f>SUM(S46:S55)</f>
        <v>430.44</v>
      </c>
      <c r="T59" s="72">
        <f>SUM(T55:T56)</f>
        <v>103142.48119029406</v>
      </c>
      <c r="U59" s="72">
        <f>SUM(U45:U57)</f>
        <v>1943</v>
      </c>
      <c r="V59" s="51"/>
    </row>
    <row r="60" spans="1:22" s="9" customFormat="1" ht="14.5" x14ac:dyDescent="0.35">
      <c r="A60" s="24"/>
      <c r="B60" s="24"/>
      <c r="C60" s="25"/>
      <c r="D60" s="25"/>
      <c r="E60" s="25"/>
      <c r="F60" s="25"/>
      <c r="G60" s="25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7"/>
    </row>
    <row r="61" spans="1:22" s="9" customFormat="1" ht="14.5" x14ac:dyDescent="0.35">
      <c r="A61" s="20" t="s">
        <v>101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</row>
    <row r="62" spans="1:22" s="9" customFormat="1" ht="16.399999999999999" hidden="1" customHeight="1" x14ac:dyDescent="0.35">
      <c r="A62" s="20" t="s">
        <v>102</v>
      </c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</row>
    <row r="63" spans="1:22" s="9" customFormat="1" ht="14.5" hidden="1" x14ac:dyDescent="0.35">
      <c r="A63" s="20" t="s">
        <v>103</v>
      </c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</row>
    <row r="64" spans="1:22" ht="14.5" hidden="1" x14ac:dyDescent="0.35">
      <c r="A64" s="20" t="s">
        <v>104</v>
      </c>
    </row>
    <row r="65" spans="1:1" ht="14.5" hidden="1" x14ac:dyDescent="0.35">
      <c r="A65" s="24" t="s">
        <v>105</v>
      </c>
    </row>
    <row r="66" spans="1:1" ht="14.5" hidden="1" x14ac:dyDescent="0.35">
      <c r="A66" s="20" t="s">
        <v>106</v>
      </c>
    </row>
    <row r="67" spans="1:1" ht="14.5" hidden="1" x14ac:dyDescent="0.35">
      <c r="A67" s="24" t="s">
        <v>107</v>
      </c>
    </row>
    <row r="68" spans="1:1" ht="14.5" hidden="1" x14ac:dyDescent="0.35">
      <c r="A68" s="20" t="s">
        <v>108</v>
      </c>
    </row>
    <row r="69" spans="1:1" ht="14.5" hidden="1" x14ac:dyDescent="0.35">
      <c r="A69" s="24" t="s">
        <v>105</v>
      </c>
    </row>
    <row r="70" spans="1:1" ht="14.5" hidden="1" x14ac:dyDescent="0.35">
      <c r="A70" s="20" t="s">
        <v>109</v>
      </c>
    </row>
    <row r="71" spans="1:1" ht="14.5" hidden="1" x14ac:dyDescent="0.35">
      <c r="A71" s="24" t="s">
        <v>110</v>
      </c>
    </row>
    <row r="72" spans="1:1" ht="14.5" hidden="1" x14ac:dyDescent="0.35">
      <c r="A72" s="20" t="s">
        <v>111</v>
      </c>
    </row>
    <row r="73" spans="1:1" ht="14.5" hidden="1" x14ac:dyDescent="0.35">
      <c r="A73" s="24" t="s">
        <v>112</v>
      </c>
    </row>
    <row r="74" spans="1:1" ht="14.5" hidden="1" x14ac:dyDescent="0.35">
      <c r="A74" s="20" t="s">
        <v>113</v>
      </c>
    </row>
    <row r="75" spans="1:1" ht="14.5" hidden="1" x14ac:dyDescent="0.35">
      <c r="A75" s="24" t="s">
        <v>114</v>
      </c>
    </row>
    <row r="76" spans="1:1" ht="14.5" hidden="1" x14ac:dyDescent="0.35">
      <c r="A76" s="20" t="s">
        <v>115</v>
      </c>
    </row>
    <row r="77" spans="1:1" ht="14.5" hidden="1" x14ac:dyDescent="0.35">
      <c r="A77" s="24" t="s">
        <v>116</v>
      </c>
    </row>
    <row r="78" spans="1:1" ht="14.5" hidden="1" x14ac:dyDescent="0.35">
      <c r="A78" s="20" t="s">
        <v>117</v>
      </c>
    </row>
    <row r="79" spans="1:1" ht="14.5" hidden="1" x14ac:dyDescent="0.35">
      <c r="A79" s="24" t="s">
        <v>114</v>
      </c>
    </row>
    <row r="80" spans="1:1" ht="14.5" hidden="1" x14ac:dyDescent="0.35">
      <c r="A80" s="20" t="s">
        <v>118</v>
      </c>
    </row>
    <row r="81" spans="1:1" ht="14.5" hidden="1" x14ac:dyDescent="0.35">
      <c r="A81" s="24" t="s">
        <v>119</v>
      </c>
    </row>
    <row r="82" spans="1:1" ht="15" hidden="1" customHeight="1" x14ac:dyDescent="0.35">
      <c r="A82" s="20" t="s">
        <v>120</v>
      </c>
    </row>
    <row r="83" spans="1:1" ht="14.5" hidden="1" x14ac:dyDescent="0.35">
      <c r="A83" s="24" t="s">
        <v>119</v>
      </c>
    </row>
    <row r="84" spans="1:1" ht="14.5" hidden="1" x14ac:dyDescent="0.35">
      <c r="A84" s="20" t="s">
        <v>121</v>
      </c>
    </row>
    <row r="85" spans="1:1" ht="14.5" hidden="1" x14ac:dyDescent="0.35">
      <c r="A85" s="24" t="s">
        <v>119</v>
      </c>
    </row>
    <row r="86" spans="1:1" ht="14.5" hidden="1" x14ac:dyDescent="0.35">
      <c r="A86" s="20" t="s">
        <v>122</v>
      </c>
    </row>
    <row r="87" spans="1:1" ht="14.5" hidden="1" x14ac:dyDescent="0.35">
      <c r="A87" s="24" t="s">
        <v>123</v>
      </c>
    </row>
    <row r="88" spans="1:1" ht="14.5" x14ac:dyDescent="0.35">
      <c r="A88" s="20" t="s">
        <v>133</v>
      </c>
    </row>
    <row r="89" spans="1:1" ht="14.5" x14ac:dyDescent="0.35">
      <c r="A89" s="24" t="s">
        <v>119</v>
      </c>
    </row>
    <row r="92" spans="1:1" ht="14.5" x14ac:dyDescent="0.35">
      <c r="A92" s="20" t="s">
        <v>124</v>
      </c>
    </row>
    <row r="93" spans="1:1" ht="14.5" x14ac:dyDescent="0.35">
      <c r="A93" s="45" t="s">
        <v>125</v>
      </c>
    </row>
    <row r="94" spans="1:1" ht="14.5" x14ac:dyDescent="0.35">
      <c r="A94" s="20" t="s">
        <v>126</v>
      </c>
    </row>
    <row r="95" spans="1:1" ht="14.5" x14ac:dyDescent="0.35">
      <c r="A95" s="46" t="s">
        <v>127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6C67E4ED-AD78-448C-9DBD-A729B9E929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2026-03-11T14:36:11Z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